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
<Relationships xmlns="http://schemas.openxmlformats.org/package/2006/relationships"><Relationship Id="rId2" Type="http://schemas.openxmlformats.org/officeDocument/2006/relationships/extended-properties" Target="docProps/app.xml"/><Relationship Id="rId3"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880" windowHeight="9920"/>
  </bookViews>
  <sheets>
    <sheet name="六水木兰" sheetId="1" r:id="rId1"/>
    <sheet name="四水" sheetId="2" state="hidden" r:id="rId2"/>
  </sheets>
  <definedNames>
    <definedName name="_xlnm.Print_Area" localSheetId="0">六水木兰!$A$1:M47</definedName>
    <definedName name="_xlnm.Print_Titles" localSheetId="0">六水木兰!$2:5</definedName>
    <definedName name="_xlnm.Print_Titles" localSheetId="1">四水!$1:3</definedName>
  </definedNames>
  <calcPr calcId="144525"/>
</workbook>
</file>

<file path=xl/sharedStrings.xml><?xml version="1.0" encoding="utf-8"?>
<sst xmlns="http://schemas.openxmlformats.org/spreadsheetml/2006/main" count="475">
  <si>
    <t>附件</t>
  </si>
  <si>
    <t>城厢区木兰溪流域生态保护与绿色发展三年行动及2022年建设计划表</t>
  </si>
  <si>
    <t>单位：万元</t>
  </si>
  <si>
    <t>序号</t>
  </si>
  <si>
    <t>项目名称</t>
  </si>
  <si>
    <t>项目   属地</t>
  </si>
  <si>
    <t>建设内容及规模</t>
  </si>
  <si>
    <t>建设年限</t>
  </si>
  <si>
    <t>全市
总投资</t>
  </si>
  <si>
    <t>我区三年工作目标
（进度计划）</t>
  </si>
  <si>
    <t>我区2022年工作目标</t>
  </si>
  <si>
    <t>项目
单位</t>
  </si>
  <si>
    <t>责任
单位</t>
  </si>
  <si>
    <t>责任人</t>
  </si>
  <si>
    <t>挂钩  领导</t>
  </si>
  <si>
    <t>计划投资</t>
  </si>
  <si>
    <t>进度计划</t>
  </si>
  <si>
    <t>合计：</t>
  </si>
  <si>
    <t xml:space="preserve">    一、在建项目</t>
  </si>
  <si>
    <t>㈠</t>
  </si>
  <si>
    <t>水生态修复</t>
  </si>
  <si>
    <t>1★</t>
  </si>
  <si>
    <t>木兰溪十里风光带建设</t>
  </si>
  <si>
    <t>跨县区</t>
  </si>
  <si>
    <t>项目西起濑溪桥，东至木兰溪大桥，沿线全长16公里，通过一溪两岸、四卷七园、六廊双脉，以“千古木兰溪、百里江山图、十里风光带”为目标，打造新时代的清明上河图。</t>
  </si>
  <si>
    <t>2022-2024</t>
  </si>
  <si>
    <t>2022-2023年推进十里风光带示范带及主体工程；2024年完成两岸拓展区建设。</t>
  </si>
  <si>
    <r>
      <rPr>
        <b/>
        <sz val="10"/>
        <color indexed="8"/>
        <rFont val="宋体"/>
        <charset val="134"/>
      </rPr>
      <t>木兰陂-木兰溪大桥段溪岸生态修复、景观提升。</t>
    </r>
    <r>
      <rPr>
        <sz val="10"/>
        <color indexed="8"/>
        <rFont val="宋体"/>
        <charset val="134"/>
      </rPr>
      <t>充分利用“一溪两岸”现状河道、绿地、堤防等周边空间，打造标志性的节点。计划6月份开工建设，年底完成主体工程。</t>
    </r>
  </si>
  <si>
    <t>市生态水系建设投资有限公司</t>
  </si>
  <si>
    <t>区水利
华亭镇
霞林街道</t>
  </si>
  <si>
    <t>许庆明
苏顺琪
陈元兴</t>
  </si>
  <si>
    <t>何辉</t>
  </si>
  <si>
    <r>
      <rPr>
        <b/>
        <sz val="10"/>
        <color indexed="8"/>
        <rFont val="宋体"/>
        <charset val="134"/>
      </rPr>
      <t>两岸环境整治，村庄清洁。</t>
    </r>
    <r>
      <rPr>
        <sz val="10"/>
        <color indexed="8"/>
        <rFont val="宋体"/>
        <charset val="134"/>
      </rPr>
      <t>城厢区木兰溪两岸风貌整治，年内完成整治。</t>
    </r>
  </si>
  <si>
    <t>/</t>
  </si>
  <si>
    <t>华亭镇
霞林街道</t>
  </si>
  <si>
    <t>苏顺琪
陈元兴</t>
  </si>
  <si>
    <t>许玉树
王刚</t>
  </si>
  <si>
    <r>
      <rPr>
        <b/>
        <sz val="10"/>
        <color indexed="8"/>
        <rFont val="宋体"/>
        <charset val="134"/>
      </rPr>
      <t>两岸两违拆除。</t>
    </r>
    <r>
      <rPr>
        <sz val="10"/>
        <color indexed="8"/>
        <rFont val="宋体"/>
        <charset val="134"/>
      </rPr>
      <t>年内完成项目范围内涉及的两违拆除。</t>
    </r>
  </si>
  <si>
    <t>区自然资源局
华亭镇
霞林街道</t>
  </si>
  <si>
    <t>黄鹏远
苏顺琪
陈元兴</t>
  </si>
  <si>
    <r>
      <rPr>
        <b/>
        <sz val="10"/>
        <color indexed="8"/>
        <rFont val="宋体"/>
        <charset val="134"/>
      </rPr>
      <t>两岸入河排污口排查整治。</t>
    </r>
    <r>
      <rPr>
        <sz val="10"/>
        <color indexed="8"/>
        <rFont val="宋体"/>
        <charset val="134"/>
      </rPr>
      <t>综合采用“无人机+人工巡查”方式，年内完成对木兰溪大桥-濑溪大桥沿线（含支流）排污口摸排整治。</t>
    </r>
  </si>
  <si>
    <t>城厢生态环境局
凤凰山街道
龙桥街道
霞林街道</t>
  </si>
  <si>
    <t>陈金洪
苏顺琪
曾锋
蔡辉彬
陈元兴</t>
  </si>
  <si>
    <r>
      <rPr>
        <b/>
        <sz val="10"/>
        <color indexed="8"/>
        <rFont val="宋体"/>
        <charset val="134"/>
      </rPr>
      <t>沿线动植物资源调查。</t>
    </r>
    <r>
      <rPr>
        <sz val="10"/>
        <color indexed="8"/>
        <rFont val="宋体"/>
        <charset val="134"/>
      </rPr>
      <t>第二季度启动沿线林地范围内野生动植物资源调查，年内形成调查报告。</t>
    </r>
  </si>
  <si>
    <t>区自然资源局</t>
  </si>
  <si>
    <t>黄鹏远</t>
  </si>
  <si>
    <t>王刚</t>
  </si>
  <si>
    <r>
      <rPr>
        <b/>
        <sz val="10"/>
        <color indexed="8"/>
        <rFont val="宋体"/>
        <charset val="134"/>
      </rPr>
      <t>沿线水生动物资源调查。</t>
    </r>
    <r>
      <rPr>
        <sz val="10"/>
        <color indexed="8"/>
        <rFont val="宋体"/>
        <charset val="134"/>
      </rPr>
      <t>第二季度启动涉及的水生动物资源调查，年内形成调查报告。</t>
    </r>
  </si>
  <si>
    <r>
      <rPr>
        <b/>
        <sz val="10"/>
        <color indexed="8"/>
        <rFont val="宋体"/>
        <charset val="134"/>
      </rPr>
      <t>木兰溪十里风光带两岸片区提升规划。</t>
    </r>
    <r>
      <rPr>
        <sz val="10"/>
        <color indexed="8"/>
        <rFont val="宋体"/>
        <charset val="134"/>
      </rPr>
      <t>规划木兰陂-华亭濑溪段两岸一公里范围内的片区提升规划。三季度完成规划编制。</t>
    </r>
  </si>
  <si>
    <r>
      <rPr>
        <b/>
        <sz val="10"/>
        <color indexed="8"/>
        <rFont val="宋体"/>
        <charset val="134"/>
      </rPr>
      <t>木兰溪流域生态保护和绿色发展专项规划。</t>
    </r>
    <r>
      <rPr>
        <sz val="10"/>
        <color indexed="8"/>
        <rFont val="宋体"/>
        <charset val="134"/>
      </rPr>
      <t>明确木兰溪流域发展空间范围(干流两岸1公里，6条支流两岸500米及绿心65平方公里）、发展方向以及保护空间范围、保护内容等战略性、全局性、系统性内容。年内启动规划编制前期工作。</t>
    </r>
  </si>
  <si>
    <t>2★</t>
  </si>
  <si>
    <t>木兰溪下游水生态综合治理与修复项目</t>
  </si>
  <si>
    <t>木兰溪下游水生态综合修复与治理项目包含木兰溪下游生态廊道（濑溪至宁海闸）水生态修复提升工程；下游南北洋绿心河网水系、湖泊生态修复和综合治理工程；建设木兰水利风景区工程。</t>
  </si>
  <si>
    <t>2020-2025</t>
  </si>
  <si>
    <t>基本完成水生态修复提升；下游南北洋绿心河网水系、湖泊生态修复和综合治理。</t>
  </si>
  <si>
    <t>开展前期工作。</t>
  </si>
  <si>
    <t>区水利局</t>
  </si>
  <si>
    <t>许庆明</t>
  </si>
  <si>
    <t>3</t>
  </si>
  <si>
    <t>木兰溪流域河道整治及安全生态水系建设</t>
  </si>
  <si>
    <t>新建防洪堤，穿堤建筑物；实施安全生态水系建设，中小河流治理，治理河长30公里。（城厢涉及兴沙溪上游河道治理河长2.6公里）</t>
  </si>
  <si>
    <t>完成任务项目建设。</t>
  </si>
  <si>
    <t>完成城厢兴沙溪上游河道2.6公里河道治理。</t>
  </si>
  <si>
    <t>华亭镇</t>
  </si>
  <si>
    <t>4</t>
  </si>
  <si>
    <t>莆田市河湖六清六化工程</t>
  </si>
  <si>
    <t>开展“六清六化六方”攻坚，包括：河上清污、河岸清乱、河面清洁、河中清障、河底清淤、河水清净；河长办建设标准化、河湖长履职常态化、河湖治理清单化、河湖监管数字化、幸福河建设示范化、治理能力现代化。</t>
  </si>
  <si>
    <t>完成项目建设。</t>
  </si>
  <si>
    <t>新塘社区邮电集资房小区、税务小区等11个老旧小区改造；长岭溪幸福河湖及长岭溪郊溪段河长制主题文化公园和莒溪幸福河湖及移民主题文化公园；河长办标准化建设提升工作。</t>
  </si>
  <si>
    <t>区河长办
莆田市城厢区城乡建设投资集团有限公司
各镇（街道）</t>
  </si>
  <si>
    <t>区水利局
河长办</t>
  </si>
  <si>
    <t>5</t>
  </si>
  <si>
    <t>木兰溪流域森林生态修复</t>
  </si>
  <si>
    <t>对木兰溪流域森林开展造林更新，加强森林抚育、封山育林，调整树种结构，对重点生态区位内非国有的商品林进行赎买，实行集中统一管护，改善和提升其生态功能，提升流域森林质量。</t>
  </si>
  <si>
    <t>开展木兰溪流域造林更新、森林抚育、封山育林；开展木兰溪流域商品林赎买。</t>
  </si>
  <si>
    <t>完成木兰溪流域造林更新3100亩、森林抚育4500亩、封山育林2200亩。商品林赎买1000亩。</t>
  </si>
  <si>
    <t>华亭镇
常太镇
龙桥街道</t>
  </si>
  <si>
    <t>㈡</t>
  </si>
  <si>
    <t>水环境治理</t>
  </si>
  <si>
    <t>见子项目</t>
  </si>
  <si>
    <t>6★</t>
  </si>
  <si>
    <t>木兰溪城乡污水管网一体化工程</t>
  </si>
  <si>
    <t>完善木兰溪沿线城镇污水主次干管建设，污水一体化提质增效，木兰溪干流沿岸1公里所涉及行政村污水收集接入主管。建设木兰溪仙游县第二污水处理厂二期工程、固废综合处理、木兰溪流域周边农村户厕改造、农村生活垃圾治理及无害化处理、木兰溪流域周边畜禽水产及种植业污染整治。</t>
  </si>
  <si>
    <t>2022-2026</t>
  </si>
  <si>
    <t>完善木兰溪沿线城镇污水主次干管建设，污水一体化提质增效，木兰溪干流沿岸1公里所涉及行政村污水收集接入主管。</t>
  </si>
  <si>
    <t>城厢区新建改造城镇污水管网5公里，</t>
  </si>
  <si>
    <t>莆田市城厢区城乡建设投资集团有限公司
各镇（街道）</t>
  </si>
  <si>
    <t>区住建局
各镇（街道）</t>
  </si>
  <si>
    <t>陈攀
苏顺琪
沈海霞
刘都峰
张飞虎
曾锋
蔡辉彬
陈元兴</t>
  </si>
  <si>
    <t>郭健明</t>
  </si>
  <si>
    <t>7★</t>
  </si>
  <si>
    <t>智慧木兰溪</t>
  </si>
  <si>
    <t>智慧木兰溪主要以防汛、水利设施，构成智慧化、智能化、数字化、信息化平台；“数字木兰溪”项目主要基于大数据汇总分析研判，通过开展全时段流域断面水质监测监控和超标断面上游污染溯源分析，精准定位主要污染区域、重点污染源种类及污染负荷占比，定期形成“木兰溪流域水质分布一张图”和污染溯源分析报告；仙游县、涵江区建立智慧水利综合应用平台。</t>
  </si>
  <si>
    <t>2021-2026</t>
  </si>
  <si>
    <t>基本完成“智慧木兰溪”建设；完成流域水环境监测。</t>
  </si>
  <si>
    <t>莆田市城厢区城乡建设投资集团有限公司
城厢生态环境局</t>
  </si>
  <si>
    <t>区水利局
城厢生态环境局</t>
  </si>
  <si>
    <t>许庆明
陈金洪</t>
  </si>
  <si>
    <t>㈢</t>
  </si>
  <si>
    <t>水资源保障</t>
  </si>
  <si>
    <t>8★</t>
  </si>
  <si>
    <t>城乡供水一体化工程</t>
  </si>
  <si>
    <t>规模化水厂管网新建及改造，供水延伸覆盖边远山区和海岛，推行农村供水“一户一表”改造，巩固提升农村饮水安全，实现全市城乡供水“同网、同质、同价、同服务”的目标。</t>
  </si>
  <si>
    <t>2019-2025</t>
  </si>
  <si>
    <t>基本完成项目建设。</t>
  </si>
  <si>
    <t xml:space="preserve">实现常太2座规模化水厂开工建设，4镇城乡供水一体化完成管道铺设200公里。
</t>
  </si>
  <si>
    <t>市城乡供水有限公司</t>
  </si>
  <si>
    <t>区水利局
华亭镇
常太镇
灵川镇
东海镇</t>
  </si>
  <si>
    <t>许庆明
苏顺琪
沈海霞
刘都峰
张飞虎</t>
  </si>
  <si>
    <t>东圳水利枢纽引水配套工程</t>
  </si>
  <si>
    <t>工程起点为东圳分层取水预留分水口，终点为城港大道与东吴大道交叉处，设计引水流量为4.9m³/s,输水线路全长为42.751km，其中隧洞长9.714km,管道长33.037km。</t>
  </si>
  <si>
    <t>2017-2025</t>
  </si>
  <si>
    <t>市供水有限公司</t>
  </si>
  <si>
    <t>区水利局
龙桥街道
霞林街道
华亭镇
常太镇</t>
  </si>
  <si>
    <t>许庆明
曾  锋
陈元兴
苏顺琪
沈海霞</t>
  </si>
  <si>
    <t>㈣</t>
  </si>
  <si>
    <t>水灾害防治</t>
  </si>
  <si>
    <t>10★</t>
  </si>
  <si>
    <t>木兰溪防洪工程（续建提升）</t>
  </si>
  <si>
    <t>仙游段建设堤线总长41.2公里，同步建设两岸生态景观；白塘段新建堤防总长2.65公里，河道整治2.45公里，新建水闸1座；宁海段建设防洪堤3.6公里；油潭段建设防洪堤3.9公里。（城厢涉及油潭段）</t>
  </si>
  <si>
    <t>2021-2025</t>
  </si>
  <si>
    <t>油潭段开展前期。</t>
  </si>
  <si>
    <t>市木兰溪防洪工程建设管理处</t>
  </si>
  <si>
    <t>区水利局
华亭镇</t>
  </si>
  <si>
    <t>许庆明
苏顺琪</t>
  </si>
  <si>
    <t xml:space="preserve">何辉 </t>
  </si>
  <si>
    <t>城市易涝点整治工程</t>
  </si>
  <si>
    <t>逐年对近期发生或普查出的易涝点进行整治。</t>
  </si>
  <si>
    <t>2022-2023</t>
  </si>
  <si>
    <t>全面完成主城区片的易涝点整治建设任务。</t>
  </si>
  <si>
    <t>完成2022年度6处易涝点整治。</t>
  </si>
  <si>
    <t>莆田市公路局
莆田市水务集团
莆田市市政维护管理处
区城市管理局
华亭镇
华林经济开发区</t>
  </si>
  <si>
    <t>区城市管理局</t>
  </si>
  <si>
    <t>蔡智勇</t>
  </si>
  <si>
    <t>莆田市城区排涝（张镇、霞林）泵站工程</t>
  </si>
  <si>
    <t>张镇新建大型泵站一座及其配套工程，流量约150m³/s（规模以设计论证的设计流量为准），投资3.53亿元；霞林新建泵站一座，流量约50m³/s（规模以设计论证的设计流量为准），投资1亿元。（城厢涉及霞林泵站建设）</t>
  </si>
  <si>
    <t>2021-2024</t>
  </si>
  <si>
    <t>霞林泵站开工建设。</t>
  </si>
  <si>
    <t>市木兰溪水利管理处</t>
  </si>
  <si>
    <t>城厢区樟林片区防洪排涝工程</t>
  </si>
  <si>
    <t>城厢区</t>
  </si>
  <si>
    <t>新建截洪渠3.2公里，排涝河道4.15公里，节制闸一座，景观坝3座。</t>
  </si>
  <si>
    <t>莆田市城厢区国有资产投资集团有限公司</t>
  </si>
  <si>
    <t>许玉树</t>
  </si>
  <si>
    <t>㈤</t>
  </si>
  <si>
    <t>水文化传承</t>
  </si>
  <si>
    <t>14★</t>
  </si>
  <si>
    <t>木兰陂世遗景区（省水利博物馆）工程</t>
  </si>
  <si>
    <t>建设木兰陂世遗景区，阐述木兰陂的文化渊源，展示木兰陂世界灌溉遗产名片。定位为5A级旅游景区。景区占地面积约122公顷，总体布局为一核、两带、一馆（福建省水利博物馆）一街七景五园。</t>
  </si>
  <si>
    <t>完成部分建设。</t>
  </si>
  <si>
    <t>7月份启动省水利博物馆建设，力争第四季度木兰陂世遗景区动工。</t>
  </si>
  <si>
    <t>莆田木兰新城投资开发有限公司</t>
  </si>
  <si>
    <t>区水利局
霞林街道</t>
  </si>
  <si>
    <t>许庆明
陈元兴</t>
  </si>
  <si>
    <t xml:space="preserve">郭健明 </t>
  </si>
  <si>
    <t>15★</t>
  </si>
  <si>
    <t>凤凰福道文旅项目</t>
  </si>
  <si>
    <t>莆田市面城一重山的五山：壶公山（海拔710米）、凤凰山（海拔538米）、天马山（海拔452米）、九华山（海拔741米）、囊山（海拔639米），五山等高线栈道（揽城绿道)和连接五山的慢道建设，五山的等高落差在黄海高程20m～741m之间，连接五山之间的直线距离约40公里。</t>
  </si>
  <si>
    <t>完成项目任务建设。</t>
  </si>
  <si>
    <t>市住建局</t>
  </si>
  <si>
    <t>区住建局
自然资源局</t>
  </si>
  <si>
    <t>陈攀
黄鹏远</t>
  </si>
  <si>
    <t>黄美光
郭健明
蒋万顺
肖娴
何辉</t>
  </si>
  <si>
    <t>㈥</t>
  </si>
  <si>
    <t>水经济发展</t>
  </si>
  <si>
    <t>16★</t>
  </si>
  <si>
    <t>绶溪片区生态治理及基础设施配套项目</t>
  </si>
  <si>
    <t>（1）学校:建设莆田市荔城区实验学校、莆田中山中学新校区。（2）康养中心:康养中心用地面积44279㎡。（3）带状乐园:镇海路东侧带状乐园面积19824.52㎡,西洪路东侧带状乐园面积25967.64㎡，含乐园环境治理。（4）配套道路工程:含莆田市木兰溪绶溪片区综合治理及品质提升-产业孵化基地及配套-绶溪文创中心配套基础设施项目（道路工程）6.176km，绶溪片区城东分区路网6.125km。（5）南郊污水专项整治:南郊河道清淤长度约1300m。（6）郊野乐园:荔城北大道以北-东圳水库，面积约1741.6亩，含乐园环境治理。</t>
  </si>
  <si>
    <t>2022-2025</t>
  </si>
  <si>
    <t>莆田市绶溪建设开发有限公司</t>
  </si>
  <si>
    <t>区住建局
自然资源局
龙桥街道</t>
  </si>
  <si>
    <t>陈攀
黄鹏远
曾锋</t>
  </si>
  <si>
    <t>郭健明
何辉
王刚</t>
  </si>
  <si>
    <t>木兰大道三期建设工程</t>
  </si>
  <si>
    <t>该项目包含仙游段和城厢段的道路工程、绿道工程和文化公园。城厢段：道路工程全长7.68公里，绿道30公里及木兰湖公园原有生态修复提升。</t>
  </si>
  <si>
    <t>2018-2024</t>
  </si>
  <si>
    <t>754555（其中城厢段152220万元）</t>
  </si>
  <si>
    <t>完成莆田市木兰大道（三期）PPP项目城厢段7.27公里道路工程建设。</t>
  </si>
  <si>
    <t>完成莆田市木兰大道三期项目城厢段7.27公里道路，推进城厢段竣工验收。</t>
  </si>
  <si>
    <t>莆田中建木兰建设开发有限公司</t>
  </si>
  <si>
    <t>区交通运输局</t>
  </si>
  <si>
    <t>宋朝阳</t>
  </si>
  <si>
    <t>刘大鹏</t>
  </si>
  <si>
    <t>木兰溪两岸乡村振兴试点村示范项目</t>
  </si>
  <si>
    <t>打造乡村振兴试点村：城厢区华亭镇、常太镇乡村振兴项目、秀屿区12个试点村示范项目、仙游县乡村振兴试点村示范项目。</t>
  </si>
  <si>
    <t>推进华亭镇、常太镇51个乡村振兴试点示范项目（含跨年度项目）完工。</t>
  </si>
  <si>
    <t>华亭镇
常太镇</t>
  </si>
  <si>
    <t>区农业农村局</t>
  </si>
  <si>
    <t>肖建耀</t>
  </si>
  <si>
    <t xml:space="preserve">    二、前期项目</t>
  </si>
  <si>
    <t>19☆</t>
  </si>
  <si>
    <t>木兰溪流域山水林田湖草生态保护修复项目</t>
  </si>
  <si>
    <t>实施一批生态保护修复重点工程，改善木兰溪流域环境质量和生态功能。</t>
  </si>
  <si>
    <t>实施水环境治理与生态修复、生物多样性保护、水土流失治理及农地生态功能提升、废弃矿山生态修复和地质灾害防治。</t>
  </si>
  <si>
    <t>积极向上争取列入国家支持。进行生境保护修复、河道整治工程、林权赎买、水土流失治理。</t>
  </si>
  <si>
    <t>各镇（街道）</t>
  </si>
  <si>
    <t>区财政局
自然资源局
发改局
水利局</t>
  </si>
  <si>
    <t>林春生
黄鹏远
林根
许庆明</t>
  </si>
  <si>
    <t>何辉
王刚</t>
  </si>
  <si>
    <t>20☆</t>
  </si>
  <si>
    <t>海绵城市试点城市建设</t>
  </si>
  <si>
    <t>申报国家试点城市，推进海绵城市建设。1.结合水系及周边绿地田洋，构建4条联通壶公山和生态绿心的生态廊道；2.结合自然与人工水系，在规划范围内打造生态空间网格，实现海绵分区之间生态空间的相互联系；3.建设海绵化公园；4.推广海绵型建筑与小区、海绵型道路与广场，推进城市排水防涝设施建设和易涝点改造，实施雨污分流，科学布局建设雨水调蓄设施。</t>
  </si>
  <si>
    <t>配合做好申报列入国家试点城市工作，基本完成试点内容建设。</t>
  </si>
  <si>
    <t>各镇（街道办事处）</t>
  </si>
  <si>
    <t>区住建局
区城市管理局</t>
  </si>
  <si>
    <t>陈攀
蔡智勇</t>
  </si>
  <si>
    <t>21☆</t>
  </si>
  <si>
    <t>木兰溪流域国土绿化示范试点项目</t>
  </si>
  <si>
    <t>申报国土绿化示范试点，改善木兰溪流域森林质量和生态功能。</t>
  </si>
  <si>
    <t>申报列入试点，基本完成试点内容建设。</t>
  </si>
  <si>
    <t>22☆</t>
  </si>
  <si>
    <t>木兰溪现代农业产业园项目</t>
  </si>
  <si>
    <t>加快特色现代农业高质量发展，推动现代农业产业园聚集现代生产要素，打造特色农业产业高地，建设欧中花卉产业园、文旦柚现代产业园、枇杷现代产业园、天桂桂圆产业园、利农休闲农业基地、鲜禾农业水培蔬菜栽培基地等，推进绿心农业生态农业及农业观光园建设。</t>
  </si>
  <si>
    <t>完成项目建设，运行投产。</t>
  </si>
  <si>
    <t>推进桂圆产业园基地建设，进行果园基础设施水肥一体化、省级物联网示范基地等数字农业建设，文旅开发、生产加工、品牌建设等项目建设。</t>
  </si>
  <si>
    <t>天桂产业园—天桂（福建）食品有限公司</t>
  </si>
  <si>
    <t>23☆</t>
  </si>
  <si>
    <t>钟潭片区综合开发项目</t>
  </si>
  <si>
    <t>重点开发建设范围约1800亩，计划分期进行片区综合开发，将片区打造成为集文化创意、时尚休闲、高级禅修于一体的国内一流高端艺术休闲小镇。</t>
  </si>
  <si>
    <t>2018-2026</t>
  </si>
  <si>
    <t>开工建设。</t>
  </si>
  <si>
    <t>建成地块一安置房，地块二、地块三进行主体建设；潭北、水街地块出让，屿上北项目相关许可证件报批。</t>
  </si>
  <si>
    <t>福建钟潭文化旅游投资有限公司</t>
  </si>
  <si>
    <t>霞林街道</t>
  </si>
  <si>
    <t>陈元兴</t>
  </si>
  <si>
    <t>24☆</t>
  </si>
  <si>
    <t>木兰溪流域生态保护和绿色发展示范区建设</t>
  </si>
  <si>
    <t>重点推进一溪两岸打造落实木兰溪流域内企业减排升级，创建清洁生产示范企业，加快低耗新兴产业绿色发展，加快构建绿色技术创新体系建设，实施绿色发展产业园建设。</t>
  </si>
  <si>
    <t>区发改局</t>
  </si>
  <si>
    <t>林根</t>
  </si>
  <si>
    <t>双溪口至东圳水库引水工程</t>
  </si>
  <si>
    <t>莆田市双溪口至东圳水库引水工程是闽江北水南调的先行工程。进水口设在双溪口水库上游约300m库区左岸取水后，输水线路往东南向穿过榜头林场、九鲤湖风景区、九龙谷森林公园后，在九龙谷风景区大坝下游约500m的莒溪左岸出口，输水线路总长17.567km。</t>
  </si>
  <si>
    <t>项目完成前期并开工建设。</t>
  </si>
  <si>
    <t>市东圳水库管理局</t>
  </si>
  <si>
    <t>区水利局
常太镇</t>
  </si>
  <si>
    <t>许庆明
沈海霞</t>
  </si>
  <si>
    <t>备注：★是重点推进建设的项目，☆是重点谋划前期的项目。</t>
  </si>
  <si>
    <t>木兰溪流域治理保护和片区建设2021年工作计划表</t>
  </si>
  <si>
    <t>项目  所在地</t>
  </si>
  <si>
    <t>总投资
（万元）</t>
  </si>
  <si>
    <t>2021年工作目标</t>
  </si>
  <si>
    <t>项目单位及责任人</t>
  </si>
  <si>
    <t>主管单位</t>
  </si>
  <si>
    <t>县区挂钩领导</t>
  </si>
  <si>
    <t>挂钩领导</t>
  </si>
  <si>
    <t>计划投资
（万元）</t>
  </si>
  <si>
    <t>推进目标</t>
  </si>
  <si>
    <t>合计</t>
  </si>
  <si>
    <t>一、流域治理工程</t>
  </si>
  <si>
    <t>（一）</t>
  </si>
  <si>
    <t>水资源体系</t>
  </si>
  <si>
    <t>仙游县、荔城区、城厢区、涵江区、湄洲岛</t>
  </si>
  <si>
    <t>将规模化水厂管网新建及改造，供水延伸覆盖边远山区和海岛，农村供水推行“一户一表”改造，巩固提升农村饮水安全，实现全市城乡供水“同网、同水质、同水价、同服务”的目标。</t>
  </si>
  <si>
    <t>2019-2023</t>
  </si>
  <si>
    <t>1.计划完成仙游县第一水厂总工程的75%，仙游县第二水厂开工建设。
2.计划荔城区北高镇一户一表改造项目、城厢区常太片区供水工程（莒溪及党城片）开工建设。</t>
  </si>
  <si>
    <t>第一季度：
计划荔城区北高镇一户一表改造项目开工建设。
第二季度：
计划城厢区常太片区供水工程（莒溪及党城片）开工建设。
第三季度：
计划仙游县第二水厂开工建设。
第四季度：
计划完成仙游县第一水厂总工程的75%。</t>
  </si>
  <si>
    <t>市水务集团</t>
  </si>
  <si>
    <t>市水利局</t>
  </si>
  <si>
    <t>陈国诚
陈紫福
杨碧静
朱建华
林震贤
叶远飞
陈金通</t>
  </si>
  <si>
    <t>吴健明</t>
  </si>
  <si>
    <t>荔城区、城厢区、秀屿区、北岸</t>
  </si>
  <si>
    <t>工程起点为东圳分层取水预留分水口，终点为城港大道与东吴大道交叉处，设计引水流量为4.9m³/s,输水线路全长为42.751km，其中隧洞长9.714km,管道长33.037km</t>
  </si>
  <si>
    <t>2017-2022</t>
  </si>
  <si>
    <t>1.计划完成DN2200管道铺设9km；
2.计划完成输水隧洞开挖2.4km。</t>
  </si>
  <si>
    <t>第一季度：
1.计划完成管道铺设2.8km；
2.隧洞标计划完成部分临时道路、林木砍伐、堆渣场平整工作。
第二季度：
1.计划完成管道铺设2.3km；
2.计划完成输水隧洞开挖0.4km。
第三季度：
1.计划完成管道铺设2.2km；
2.计划完成输水隧洞开挖0.85km。
第四季度：
1.计划完成管道铺设1.7km；
2.计划完成输水隧洞开挖1.15km。</t>
  </si>
  <si>
    <t>郭国辉
陈紫福
林金注
郑新群
许南冰</t>
  </si>
  <si>
    <t>（二）</t>
  </si>
  <si>
    <t>水生态体系</t>
  </si>
  <si>
    <t>1</t>
  </si>
  <si>
    <t>仙游县、城厢区、秀屿区</t>
  </si>
  <si>
    <t>对木兰溪流域森林开展造林更新，加强森林抚育、封山育林，调整树种结构，提升流域森林质量。2021年计划完成造林更新2200亩、森林抚育8600亩、封山育林13000亩。其中：仙游县造林更新2000亩、森林抚育5000亩、封山育林10000亩；涵江区森林抚育1000亩；荔城区造林更新200亩；城厢区森林抚育2600亩、封山育林3000亩。</t>
  </si>
  <si>
    <t>2021年计划完成木兰溪流域造林更新2200亩、森林抚育8600亩、封山育林13000亩。其中：仙游县造林更新2000亩、森林抚育5000亩、封山育林10000亩；涵江区森林抚育1000亩；荔城区造林更新200亩；城厢区森林抚育2600亩、封山育林3000亩。</t>
  </si>
  <si>
    <t>一季度：
完成林地清理等造林前期准备工作。
二季度：
开始造林。
三季度：
开展抚育。
四季度：
完成任务。</t>
  </si>
  <si>
    <t>仙游县政府
涵江区政府
城厢区政府
荔城区政府</t>
  </si>
  <si>
    <t>市林业局</t>
  </si>
  <si>
    <t>陈国诚
朱建华
郭国辉
朱朝光</t>
  </si>
  <si>
    <t>2</t>
  </si>
  <si>
    <t>重点生态区位商品林赎买项目</t>
  </si>
  <si>
    <t>仙游县
涵江区
城厢区</t>
  </si>
  <si>
    <t>对重点生态区位内非国有的商品林进行赎买，实行集中统一管护，改善和提升其生态功能。2021年计划完成重点生态区位商品林赎买2300亩，其中：仙游县1000亩、涵江区500亩、城厢区800亩。</t>
  </si>
  <si>
    <t>完成重点生态区位商品林赎买2300亩，其中：仙游县1000亩、涵江区500亩、城厢区800亩。</t>
  </si>
  <si>
    <t>一季度：
做好重点生态区位商品林赎买宣传发动、报名组织和资格审核等工作。
二季度：
做好重点生态区位商品林赎买宣传发动、报名组织和资格审核等工作。
三季度：
组织做好拟赎买地块的资产评估，协商赎买价格和起草合同协议。
四季度：
完成赎买总面积2300亩，其中：仙游县1000亩、涵江区500亩、城厢区800亩。</t>
  </si>
  <si>
    <t>仙游县政府
涵江区政府
城厢区政府</t>
  </si>
  <si>
    <t>陈国诚
朱建华
郭国辉</t>
  </si>
  <si>
    <t>仙游县木兰溪支流中岳溪河道整治工程（一期）</t>
  </si>
  <si>
    <t>仙游县</t>
  </si>
  <si>
    <t>整治河道5公里</t>
  </si>
  <si>
    <t>2021-2022</t>
  </si>
  <si>
    <t>动工建设并完成至10%。</t>
  </si>
  <si>
    <t>一季度：完成可研及初设；
二季度：完成施工图；
三季度：完成预算、审计、招投标；
四季度：动工建设并完成至10%。</t>
  </si>
  <si>
    <t>度尾镇政府</t>
  </si>
  <si>
    <t>仙游县政府</t>
  </si>
  <si>
    <t>陈国成</t>
  </si>
  <si>
    <t>仙游县木兰溪支流中岳溪河道整治工程（二期）</t>
  </si>
  <si>
    <t>木兰溪生态景观工程仙游段</t>
  </si>
  <si>
    <t>从木兰溪上游往下，项目起点为城关大桥，终点为坝下大桥涉及河道长度9.6km，两岸景观带长度14.7km，陆地景观面积73公顷。空间结构为“一轴两带三区”，即以木兰溪为轴，木兰溪两岸所形成的景观观赏带为两带，生态休闲区、工艺文化去、滨水生态区为三区。</t>
  </si>
  <si>
    <t>2013-2023</t>
  </si>
  <si>
    <t>盖尾段B2标完成建设；
仙度段D5标完成建设、D2标完成45%。</t>
  </si>
  <si>
    <t>一季度：
盖尾段：B2标80%,仙度段：D5标75%、D2标完成5% ；
二季度：
盖尾段：B2标95%,仙度段：D5标90%； 
三季度：
盖尾段B2标100%,仙度段：D5标100%、D2标完成30% ；
四季度：
盖尾段B2标100%,仙度段D5标100%、D2标完成45%</t>
  </si>
  <si>
    <t>仙游县水务投资集团有限公司</t>
  </si>
  <si>
    <t>仙游县
水利局</t>
  </si>
  <si>
    <t>6</t>
  </si>
  <si>
    <t>木兰溪支流（延寿溪）河道生态修复综合整治工程</t>
  </si>
  <si>
    <t>溪北溪段整治工程综合治理河长4km，莒溪段整治工程综合治理河长3km，洋西溪段补水工程。</t>
  </si>
  <si>
    <t>2020-2021</t>
  </si>
  <si>
    <t>竣工验收</t>
  </si>
  <si>
    <t>一季度完成项目建设</t>
  </si>
  <si>
    <t>常太镇人民政府
龙桥街道办事处</t>
  </si>
  <si>
    <t>城厢区政府</t>
  </si>
  <si>
    <t>杨碧静</t>
  </si>
  <si>
    <t>7</t>
  </si>
  <si>
    <t>北洋绿心十里河湖连通及综合整治工程</t>
  </si>
  <si>
    <t>荔城区</t>
  </si>
  <si>
    <t>本项目通过对北洋绿心十里河道及周边片区水环境综合整治工程的建设，提升水生态环境条件，把十里河道作为水系连通的枢纽，发挥蓄水、分水作用，以打造湿地保护、郊野旅游、文化展示为一体的著名水利风景名胜区为目标，形成和谐、生态的滨水环境，创造积极的经济效益、社会效应和生态效益。</t>
  </si>
  <si>
    <t>2019-2022</t>
  </si>
  <si>
    <t>第一季度：
完成北桥支沟、南郊沟、延寿西溪河道整治工程；完成荔海观澜园区形象进度30%；完成荔园荟萃园区形象进度50%；完成北大至莘郊村河道沿线步道形象进度30%。
第二季度：
完成莘郊沟及柴桥头沟河道整治工程；完成荔海观澜园区形象进度70%；完成荔园荟萃园区建设；完成北大至莘郊村河道沿线步道形象进度70%。
第三季度：项目完工。</t>
  </si>
  <si>
    <t xml:space="preserve">莆田市生态水系建设投资管理有限公司      </t>
  </si>
  <si>
    <t>陈紫福
陈金通</t>
  </si>
  <si>
    <t>8</t>
  </si>
  <si>
    <t>涵江梧梓河整治工程（二期）</t>
  </si>
  <si>
    <t>涵江区</t>
  </si>
  <si>
    <t>综合治理河道4.81公里，包括清淤4.81公里，新建堤防、护岸2.4公里。</t>
  </si>
  <si>
    <t>工程完工</t>
  </si>
  <si>
    <t>一季度：完成步行道与亲水平台；
二季度：完工。</t>
  </si>
  <si>
    <t>白塘镇</t>
  </si>
  <si>
    <t>涵江区政府</t>
  </si>
  <si>
    <t>朱建华</t>
  </si>
  <si>
    <t>9</t>
  </si>
  <si>
    <t>梧塘镇溪口河生态水系治理工程</t>
  </si>
  <si>
    <t>拟对枫林村、西庄社区、溪游村河段进行清淤2.5公里，建设巡查步道1.2公里。</t>
  </si>
  <si>
    <t>完成工程施工招投标、工程施工并完工。</t>
  </si>
  <si>
    <t>一季度：
完成设计图纸批复稿的编制，项目批复，招标预算价的编制及评审，工程施工招投标；
二季度：
施工用地范围土地的征用，工程开工建设，河道清淤；
三季度：
河道围堰，水下埋石砼挡墙基础及挡墙、钢筋砼仿木桩及生态框生态砌块的施工；
四季度：
栏杆、巡查步道、排水沟及绿化项目的施工。</t>
  </si>
  <si>
    <t>梧塘镇</t>
  </si>
  <si>
    <t>10</t>
  </si>
  <si>
    <t>涵江塘头河整治工程（二期）</t>
  </si>
  <si>
    <t>项目位于国欢镇境内，综合治理总长2.05km，其中主河道长度1.81km，支河道长度0.24km，工程主要建设内容为全段清淤，新建提防、护岸1760m，并新建2座人行桥、1座机耕桥。</t>
  </si>
  <si>
    <t>一季度：完工建设</t>
  </si>
  <si>
    <t xml:space="preserve"> 国欢镇</t>
  </si>
  <si>
    <t>11</t>
  </si>
  <si>
    <t>城涵河道生态修复综合整治工程涵江段</t>
  </si>
  <si>
    <t>1.清淤、截污；
2.园林景观、节点主题公园、配套旅游服务设施；
3.绿道自行车租赁系统和自行车、游船等相关设备采购项目。</t>
  </si>
  <si>
    <t>2017-2021</t>
  </si>
  <si>
    <t>白塘镇新建桥梁1座，改造旧桥2座。新建陈桥村陈桥新桥；改造陈桥村向阳桥、东墩村东墩桥。</t>
  </si>
  <si>
    <t>一季度：
向阳桥开工建设；陈桥新桥、东墩桥项目前期工程。
二季度：
向阳桥工程建设；陈桥新桥、东墩桥项目前期工程。
三季度：
向阳桥工程完工；陈桥新桥、东墩桥项目开工建设。
四季度：
陈桥新桥、东墩桥项目工程建设。</t>
  </si>
  <si>
    <t>区住建局、白塘镇</t>
  </si>
  <si>
    <t>12</t>
  </si>
  <si>
    <t>城厢区、荔城区、涵江区、秀屿区</t>
  </si>
  <si>
    <t>木兰溪下游水生态综合修复与治理项目，工程总投资暂估27.5亿元，包含木兰溪下游生态廊道（濑溪至宁海闸）水生态修复提升工程；下游南北洋绿心河网水系、湖泊生态修复和综合治理工程；建设木兰水利风景区工程。</t>
  </si>
  <si>
    <t>部分项目动工</t>
  </si>
  <si>
    <t>第一季度：完成项目可研报批工作；
第二季度：完成项目初设报批工作；
第三季度：完成项目招投标准备工作；
第四季度：完成项目招投标，并动工。</t>
  </si>
  <si>
    <t xml:space="preserve">莆田市生态水系建设投资管理有限公司  </t>
  </si>
  <si>
    <t>许南冰</t>
  </si>
  <si>
    <t>13</t>
  </si>
  <si>
    <t>蓝色海湾（木兰溪入海口整治）</t>
  </si>
  <si>
    <t>荔城区、涵江区</t>
  </si>
  <si>
    <t>海堤生态化改造2.5km；退养还滩314.04公顷；滨海湿地生态修复84.09公顷；红树林面积增加40.03公顷；黑脸琵鹭栖息地保育修复36.43公顷。计划总投资约19908.44万元。荔城区计划投资11559.25万元，涵江区计划投资8349.19万元。</t>
  </si>
  <si>
    <t>2019-2021</t>
  </si>
  <si>
    <t>荔城区：
1.完成海岸生态修复工程；
2.完成科普栈道工程；
3.完成科普展示馆工程；
4.完成湿地修复工程。
涵江区：
1.红树林种植6公顷；
2.科普步道3KM；
3.科普栈道800m；
4.黑脸琵鹭栖息地保育修复6公顷；
5.滨海湿地生态修复3公顷。</t>
  </si>
  <si>
    <t>荔城区：
一季度：工程进度基本完成栈道及展示馆基础部分；
二季度：完成生态修复工程、湿地修复工程、栈道工程和科普展览馆，并组织验收。
涵江区：
一季度：施工建设
二季度：完工并组织验收。</t>
  </si>
  <si>
    <t xml:space="preserve">荔城区政府
涵江区政府 </t>
  </si>
  <si>
    <t>市自然资源局</t>
  </si>
  <si>
    <t>陈紫福
朱建华</t>
  </si>
  <si>
    <t>（三）</t>
  </si>
  <si>
    <t>水环境体系</t>
  </si>
  <si>
    <t>城乡污水管网一体化工程</t>
  </si>
  <si>
    <t>荔城区
城厢区
涵江区</t>
  </si>
  <si>
    <t>完善城镇污水主次干管建设，至2020年底基本完善木兰溪沿线城市建成区污水主干管网。</t>
  </si>
  <si>
    <t>完善城镇污水主次干管建设，新建改造污水管网18公里，（荔城6公里、城厢6公里、涵江6公里）</t>
  </si>
  <si>
    <t>一季度：开展前期。
二季度：建设管网6公里。
三季度：建设管网12公里。
四季度：建设管网18公里。</t>
  </si>
  <si>
    <t>市水务集团、
荔城区、
城厢区、
涵江区政府</t>
  </si>
  <si>
    <t>市住建局、市生态环境局</t>
  </si>
  <si>
    <t>徐益珊
朱朝光
谢长征
朱建华</t>
  </si>
  <si>
    <t>郑瑞锦</t>
  </si>
  <si>
    <t>仙游县污水治理项目</t>
  </si>
  <si>
    <t>仙游县农村污水处理工程和11个乡镇镇区生活污水处理工程2个PPP工程包共涉及16个乡镇235个行政村，建设期2年，计划投资约10亿元。</t>
  </si>
  <si>
    <t>2019-2020</t>
  </si>
  <si>
    <t>一季度：  
二季度：  
三季度：  
四季度：</t>
  </si>
  <si>
    <t>戴华挺</t>
  </si>
  <si>
    <t>荔城区南洋水系水环境综合治理ppp项目</t>
  </si>
  <si>
    <t>水环境综合治理12.1km。</t>
  </si>
  <si>
    <t>完成河道整治及生态修复45.6km</t>
  </si>
  <si>
    <t>第一季度：
完成截污管道系统工程
第二季度：
完成渠桥河、洋埕河、樟林河、后巷沟等河道整治及水生态修复20km，累计完成河道整治36km。
第三季度：
完成土东河、东甲河等河道整治17km，累计完成河道整治53km。
第四季度：
完成水利工程及水生态修复工程，累计完成河道整治61.6km。</t>
  </si>
  <si>
    <t>中铁建北水（莆田）水务有限公司</t>
  </si>
  <si>
    <t>荔城区政府</t>
  </si>
  <si>
    <t>陈紫福</t>
  </si>
  <si>
    <t>涵江区水环境综合治理一期PPP工程</t>
  </si>
  <si>
    <t>工程范围包括涵江中心城区和兴涵水都片区，总面积15.06km²，包括管道收集工程、河道整治工程、水景观工程等。</t>
  </si>
  <si>
    <t>管网工程完成40km（主管网）；管道修复全部完成；1#、2#、3#、4#、5#、7#、8#、9#调蓄池建设完成；2#底泥处理厂建设完成；河道清淤完成21m³；望江河护岸工程、梧梓河护岸工程及塘头河护岸工程建设完成；望江河景观工程、梧梓河景观工程及塘头河景观工程建设完成；望江河生态工程、梧梓河生态工程及塘头河生态工程建设完成；都邠沟湿地和塘头河湿地建设完成。</t>
  </si>
  <si>
    <t>一季度：
管网完成5064m，1#、4#、5#、7#、9#调蓄池建设完成，河道清淤完成7万m³，望江河景观完成30%，梧梓河景观完成10%，望江河护岸完成10%，梧梓河护岸完成10%。  
二季度：
管网完成15941m，2#、8#调蓄池建设完成，3#调蓄池完成60%，河道清淤完成6.9万m³，望江河景观完成，梧梓河景观完成，望江河护岸完成，梧梓河护岸完成，2#底泥处理厂建设完成。 
三季度：
管网完成17084m，3#调蓄池建设完成，管道修复施工完成，塘头河护岸完成60%，望江河生态工程完成60%，梧梓河生态工程完成60%，塘头河生态工程完成60%。  
四季度：
塘头河护岸完成，望江河生态工程完成，梧梓河生态工程完成，塘头河生态工程完成，都邠沟湿地施工完成，塘头河湿地施工完成。</t>
  </si>
  <si>
    <t>中电建涵江生态环境管理有限公司</t>
  </si>
  <si>
    <t>曾剑伟</t>
  </si>
  <si>
    <t>木兰溪流域秀屿片区水系综合整治PPP工程</t>
  </si>
  <si>
    <t>秀屿区</t>
  </si>
  <si>
    <t>本工程的主要建设内容包括16条秀屿区干流河道及其支流综合整治、土海水质提升工程、土海二期水污染防治与生态修复工程、土海三期生态保育工程、河道整治、水系连通、湖底清淤、环湖生态缓冲带、绿道、环湖污水处理。其中，河道综合整治（含水系连通）总长度约7.45千米，土海湖底清淤11.76万立方米、坝边河、顶社河综合整治工程。</t>
  </si>
  <si>
    <t>1.土海水系综合整治工程：完成部分项目建设。 
2.秀屿区河道综合）整治（二期工程:12月底前完成魏厝溪、溪顶溪及白山溪河道生态水利工程部分。
3.秀屿区土海周边水系综合整治及连通工程:12月底前完成工程量的10%。</t>
  </si>
  <si>
    <t>1.土海水系综合整治工程:
第一季度启动一期、二期工程、顶社河清淤等；
第二季度建设坝边河、顶社河、二期水污染防治；
第三季度建设坝边河、顶社河、二期水污染防治；
第四季度建设坝边河、顶社河、二期水污染防治。
2.秀屿区河道综合整治（二期）工程:
第一季度魏厝溪第二标段、溪顶溪开工；
第二季度魏厝溪、溪顶溪、白山溪完成工程量30%，
第三季度魏厝溪、溪顶溪、白山溪完成工程量60%，
第四季度完成魏厝溪、溪顶溪及白山溪河道生态水利工程部分。           
3.秀屿区土海周边水系综合整治及连通工程:
第一季度完成施工图设计，
第二季度开工，
第三季度完成工程量5%，
第四季度完成工程量的10%。</t>
  </si>
  <si>
    <t>莆田市秀屿区新城建设有限公司</t>
  </si>
  <si>
    <t>秀屿区政府</t>
  </si>
  <si>
    <t>林震贤</t>
  </si>
  <si>
    <t>莆田市秀屿区农村生活污水治理及笏石溪河道综合整治PPP项目</t>
  </si>
  <si>
    <t>该项目包含农村生活污水收集与处理工程、笏石溪综合整治工程两个子项目其中，农村生活污水收集与处理工程建设内容主要包括全区7个镇，共计147个行政村（社区）的污水收集、污水处理及污水提升工程，拟建污水处理设施205座，公共厕所93座，污水管网1307km，污水提升泵站4座，6687m2稳定塘和20060m2表流人工湿地；笏石溪综合整治工程起点为笏石溪上游顶溪自然村水塘，工程终点为下游清塘大道，建设主要内容包含河道护岸工程、水环境治理工程、景观绿化工程三大部分。</t>
  </si>
  <si>
    <t>子项目一：秀屿区农村污水治理工程计划开展埭头镇、平海镇、东峤镇、南日镇、月塘镇农村生活污水治理工程。其中，主干管约160公里、配套收集管网240公里及相关配套泵站及污水处理设施，基本完成公共厕所建设任务。投资约为24000万元。
子项目二：笏石溪河道综合治理工程计划2020年完成笏石溪下游湿地工程。投资额约为1500万元。进度计划将根据实际情况进行调整。</t>
  </si>
  <si>
    <t>一季度：
村污项目计划完成主管道长度25KM，公共厕所30座，计划完成投资3500万元；笏石溪项目完成笏石溪下游湿地工程，计划完成投资1500万元。
二季度：
村污项目计划完成主管道长度50KM，计划完成投资7000万元。 
三季度：
计划完成主管道长度50KM，完成公共厕所30座，计划完成投资8000万元。
四季度：
计划完成主管道长度35KM，完成公共厕所建设任务，计划完成投资5500万元。</t>
  </si>
  <si>
    <t>绶溪公园片区开发建设项目</t>
  </si>
  <si>
    <t>荔城区、城厢区</t>
  </si>
  <si>
    <t>面积约5759亩，将开展水环境提升、村庄整治等工作，修缮一批历史文化名居、古厝，改善人居环境，建成一个集休闲、文化、娱乐、度假等功能的复合型城市综合性公园。</t>
  </si>
  <si>
    <t>2016-2023</t>
  </si>
  <si>
    <t>部分子项目开工建设</t>
  </si>
  <si>
    <t>一、二季度完成土地征迁工作；
三、四季度完成征迁、前期手续办理并开工建设部分子项目</t>
  </si>
  <si>
    <t>莆田城市园林发展集团有限公司</t>
  </si>
  <si>
    <t>许建泉</t>
  </si>
  <si>
    <t>（四）</t>
  </si>
  <si>
    <t>水安全体系</t>
  </si>
  <si>
    <t>木兰溪防洪工程仙度段</t>
  </si>
  <si>
    <t>仙度段建设堤线总长41.2公里</t>
  </si>
  <si>
    <t>D5标完成建设、D2标完成45%。</t>
  </si>
  <si>
    <t>一季度：D5标75%、D2标完成5%；
二季度：D5标90%、D2标完成15%；
三季度：D5标100%、D2标完成30%；
四季度：D5标100%、D2标完成45%。</t>
  </si>
  <si>
    <t>木兰溪防洪工程盖尾段</t>
  </si>
  <si>
    <t>工程建设堤线总长29.5公里，新建穿堤建筑物共25座；新建防汛道路12.49公里</t>
  </si>
  <si>
    <t>B2标完成建设。</t>
  </si>
  <si>
    <t>一季度：B2标80%；
二季度：B2标95%；
三季度：B2标100%。</t>
  </si>
  <si>
    <t>木兰溪防洪工程白塘段</t>
  </si>
  <si>
    <t>白塘段新建堤防总长2.65公里，河道整治2.45公里，新建水闸1座</t>
  </si>
  <si>
    <t>白塘段C1标完成工程建设，C2、C3标完成部分堤基处理、堤防建设。</t>
  </si>
  <si>
    <t>一季度：完成监理招标，C2标段施工招标，C2标部分堤防供地工作，C1标段堤防、水闸施工；
二季度：完成C2标部分堤基处理、堤防填筑，C3标段完成工程预算编制、财审招标；三季度：完成C2标部分堤基处理、堤防填筑、河道防护等施工，C3标部分堤防供地；
四季度：完成C2、C3标部分堤基处理、堤防填筑、河道防护等施工。</t>
  </si>
  <si>
    <t>市水利局、涵江区政府</t>
  </si>
  <si>
    <t>莆田宁海闸及配套工程</t>
  </si>
  <si>
    <t>荔城区
涵江区</t>
  </si>
  <si>
    <t>新建拦河闸一座，及上下游接线护岸、控制房、管理楼、闸区文化公园等工程设施。</t>
  </si>
  <si>
    <t>2016-2024</t>
  </si>
  <si>
    <t>宁海闸导流项目完成建设,宁海闸工程完成前期工作。</t>
  </si>
  <si>
    <t>一季度：宁海闸导流项目建设完成，办理木兰溪流域规划编制；
二季度：办理宁海闸工程水保、环保、选址、移民规划等手续和可研报告编制；
三季度：编制初步设计和概算文本和办理初设审批；
四季度：宁海闸工程完成前期工作，确定施工队伍</t>
  </si>
  <si>
    <t>市水利局、荔城区、涵江区政府</t>
  </si>
  <si>
    <t>二、木兰片区工程</t>
  </si>
  <si>
    <t>小计</t>
  </si>
  <si>
    <t>荔城区玉湖新城古山、埭里片区市政及配套设施工程</t>
  </si>
  <si>
    <t>包含荔城区玉湖新城古荔路、文龙路B段、玉湖路二期、尚济街、荔浦路、陡门路共四条市政道路和两条市政区间道路及核心区景观工程。建设内容包括路基工程、路面工程、桥梁工程、交通工程、市政管网、照明工程、其他附属工程及景观工程等。</t>
  </si>
  <si>
    <t>2020-2022</t>
  </si>
  <si>
    <t>根据征迁完成情况及河道迁改情况，完成荔浦路、文龙路B段、古荔路、玉湖路二期可施工区域，推进陡门路进度。</t>
  </si>
  <si>
    <t>根据征迁完成情况及河道迁改情况：
第一季度：荔浦路完工，文龙路B段、古荔路完成40%、玉湖路二期完成30%。陡门路因河道迁改未完成，暂不具备施工条件；第二季度：完成文龙路B段、古荔路、玉湖路二期可施工区域工程建设，若征迁未完成则相应顺延；
第三季度、第四季度：视征迁完成情况及河道迁改情况完成古荔路、文龙路B段、玉湖路二期剩余道路工程量，推进陡门路施工。</t>
  </si>
  <si>
    <t>莆田市国投置业有限公司</t>
  </si>
  <si>
    <t>市国投公司</t>
  </si>
  <si>
    <t>木兰陂世遗公园工程（二期）</t>
  </si>
  <si>
    <t>建设木兰陂世遗公园，阐述木兰陂的“筑陂”文化渊源，展示木兰陂世界灌溉遗产名片。定位为5A级旅游景区。一期景区占地面积约122公顷，总体布局为一核、两带、一馆一街七景五园。</t>
  </si>
  <si>
    <t>第一季度：完成可研编制；
第二季度：完成项目用地预审及选址、土地招拍挂工作；
第三季度：进行项目启动区招投标工作、启动安置区建设；
第四季度：启动景区建设。</t>
  </si>
  <si>
    <t>市水务集团、城厢区政府</t>
  </si>
  <si>
    <t>陈金通
郭国辉</t>
  </si>
  <si>
    <t>黄华</t>
  </si>
  <si>
    <t>万达南片区改造</t>
  </si>
  <si>
    <t>占地115亩，建设26.5万㎡。</t>
  </si>
  <si>
    <t>2020-2023</t>
  </si>
  <si>
    <t>开展前期手续办理，开工建设。</t>
  </si>
  <si>
    <t>一季度：安置房总平及建筑方案定稿；
二季度：施工图设计图审；
三季度：完成招标，进场三通一平；
四季度：基础建设</t>
  </si>
  <si>
    <t>霞林街道办事处</t>
  </si>
  <si>
    <t>月塘南片区改造（一期、二期）</t>
  </si>
  <si>
    <t>项目一期：片区规划用地面积约138亩，东至筱塘南街，西至荔城南大道，北至新梅路，南至恒丰大酒店；涉及拆迁户约240户，拆迁总建筑面积约11.5万平方米。
项目二期：东至学园南街，西至筱塘南街，南至莆阳西路，北至凤凰路。总占地面积约97.65亩（不含拟保留的部分民房、万隆花园、汇通酒店及“税务地块”等），涉及拆迁户约231户，拆迁总建筑面积约10.3万㎡，其中：征收民房总建筑面积约4.3万㎡（其中店面约85坎，面积约4000 m2）；涉及企业5家（“天妃饭店房地产”“才子印务房地产”“莆田汽车运输股份有限公司房地产”“城厢区樟林投资实业有限公司房地产”及“遇花缘园艺地块”），企业总占地面积约63亩，总建筑面积约6万㎡。</t>
  </si>
  <si>
    <t xml:space="preserve"> 完成房屋征迁、出让地块挂牌及安置房动工建设等工作。</t>
  </si>
  <si>
    <t>1-3月：有关企业资产征收谈判协商；网上挂标公示到开标；
4-7月：中标单位设计，相关手续办理；
8-10月：基建等手续办理；
11月：动工建设；
12月：基础开挖。</t>
  </si>
  <si>
    <t>凤凰山街道、
城厢区住建局、
城厢区经发公司</t>
  </si>
  <si>
    <t>顶墩下黄片区整村改造安置房建设</t>
  </si>
  <si>
    <t>用地129亩，涉及征迁户311户，拆迁面积10.4万㎡，新建安置房20万㎡。</t>
  </si>
  <si>
    <t>1-3月：A2区4#、5#、6#、7#结构封顶，A1、A3、A5主体施工；
4-6月：部分主体建至29层；
7-9月：部分内外墙粉刷，公共区域装修；
10月：公共区域装修，机电安装穿插施工；
11月：室内工程施工；
12月：室内外工程施工。</t>
  </si>
  <si>
    <t>一季度主体建设；二季度主体建设；三季度主体建设；四季度部分建筑结构封顶</t>
  </si>
  <si>
    <t>城厢区坂头东片区改造地块一、二、三、四安置房</t>
  </si>
  <si>
    <t>项目位于霞林街道肖厝路两侧，其中地块一：规划建设用地面积14522㎡（21.78亩），总建筑面积5.63万㎡，其中计容建筑面积4.35万㎡，地下建筑面积1.23万㎡；地块二：项目总用地面积17104.16m²，总建筑面积65004.58m²（含地下室15402.9m²），共4幢主楼和1幢配电房；地块三：项目总建筑面积63571m²(含地下室12720m²)，共5幢；地块四：本项目总建筑面积163571m²(含地下室25740m²)，共11幢。</t>
  </si>
  <si>
    <t>地块一：1-2月：主体结构封顶；
3-5月：室内装修及室外配套施工。6-12月：室内装修及室外配套施工。
地块二：1-5月：屋面、装饰装修工程、安装工程施工；6-8月：室外管网，配套施工；9-10月：专项验收、竣工验收；11-12月：规划验收、证件办理；
地块三：1-5月：装饰装修工程、室外管网施工；6-9月：专项验收、竣工验收；10-11月：竣工备案；12月交付；
地块四：1-5月：屋面、装饰装修工程、安装工程施工。6-9月：室外管网，配套施工；10-11月专项验收、竣工验收；12月竣工备案。</t>
  </si>
  <si>
    <t>一季度主体建设；二季度主体结构封顶，内外装修、通水电；三季度逐层落架，综合管网建设；四季度部分建筑主体验收，零星工程扫尾</t>
  </si>
  <si>
    <t>三、治理管护措施</t>
  </si>
  <si>
    <t>畜禽养殖、化肥等农业面源污染防治</t>
  </si>
  <si>
    <t>仙游县、荔城区、城厢区、涵江区、秀屿区</t>
  </si>
  <si>
    <t>落实“村周巡查、镇月检查、区季督查”三级常态化巡查检查和快速查处工作机制，落实月调度季通报，做到“两断三清”和“应拆尽拆”，进一步巩固流域畜禽养殖污染成效。实施化肥、农药零增长减量化行动。</t>
  </si>
  <si>
    <t>实施化肥、农药零增长减量化行动，化肥、农药使用量比上年减少1%以上。督促各县区落实常态化巡查检查和及时查处机制，进一步巩固畜禽养殖污染整治成效；贯彻落实畜禽粪污资源化利用整市推进方案，进一步提升全市畜禽养殖废弃物资源化利用水平，实现年度畜禽粪污综合利用率达90%以上，规模养殖场设施装备配套率达100%目标任务。</t>
  </si>
  <si>
    <t>仙游县、
荔城区、
城厢区、
涵江区、
秀屿区</t>
  </si>
  <si>
    <t>市农业农村局</t>
  </si>
  <si>
    <t>陈紫福
杨碧静
莫彩华
曾金清
郑群新</t>
  </si>
</sst>
</file>

<file path=xl/styles.xml><?xml version="1.0" encoding="utf-8"?>
<styleSheet xmlns="http://schemas.openxmlformats.org/spreadsheetml/2006/main">
  <numFmts count="5">
    <numFmt numFmtId="43" formatCode="_ * #,##0.00_ ;_ * \-#,##0.00_ ;_ * &quot;-&quot;??_ ;_ @_ "/>
    <numFmt numFmtId="44" formatCode="_ &quot;￥&quot;* #,##0.00_ ;_ &quot;￥&quot;* \-#,##0.00_ ;_ &quot;￥&quot;* &quot;-&quot;??_ ;_ @_ "/>
    <numFmt numFmtId="41" formatCode="_ * #,##0_ ;_ * \-#,##0_ ;_ * &quot;-&quot;_ ;_ @_ "/>
    <numFmt numFmtId="42" formatCode="_ &quot;￥&quot;* #,##0_ ;_ &quot;￥&quot;* \-#,##0_ ;_ &quot;￥&quot;* &quot;-&quot;_ ;_ @_ "/>
    <numFmt numFmtId="176" formatCode="0_ "/>
  </numFmts>
  <fonts count="42">
    <font>
      <sz val="12"/>
      <name val="宋体"/>
      <charset val="134"/>
    </font>
    <font>
      <sz val="11"/>
      <color indexed="9"/>
      <name val="宋体"/>
      <charset val="0"/>
    </font>
    <font>
      <sz val="12"/>
      <color indexed="8"/>
      <name val="宋体"/>
      <charset val="134"/>
    </font>
    <font>
      <sz val="11"/>
      <color indexed="8"/>
      <name val="宋体"/>
      <charset val="0"/>
    </font>
    <font>
      <b/>
      <sz val="11"/>
      <color indexed="9"/>
      <name val="宋体"/>
      <charset val="0"/>
    </font>
    <font>
      <sz val="11"/>
      <color indexed="8"/>
      <name val="宋体"/>
      <charset val="134"/>
    </font>
    <font>
      <sz val="11"/>
      <color indexed="62"/>
      <name val="宋体"/>
      <charset val="0"/>
    </font>
    <font>
      <sz val="11"/>
      <color indexed="52"/>
      <name val="宋体"/>
      <charset val="0"/>
    </font>
    <font>
      <sz val="11"/>
      <color indexed="10"/>
      <name val="宋体"/>
      <charset val="0"/>
    </font>
    <font>
      <b/>
      <sz val="18"/>
      <color indexed="62"/>
      <name val="宋体"/>
      <charset val="134"/>
    </font>
    <font>
      <b/>
      <sz val="11"/>
      <color indexed="8"/>
      <name val="宋体"/>
      <charset val="0"/>
    </font>
    <font>
      <i/>
      <sz val="11"/>
      <color indexed="23"/>
      <name val="宋体"/>
      <charset val="0"/>
    </font>
    <font>
      <sz val="11"/>
      <color indexed="60"/>
      <name val="宋体"/>
      <charset val="0"/>
    </font>
    <font>
      <b/>
      <sz val="15"/>
      <color indexed="62"/>
      <name val="宋体"/>
      <charset val="134"/>
    </font>
    <font>
      <u/>
      <sz val="11"/>
      <color indexed="12"/>
      <name val="宋体"/>
      <charset val="0"/>
    </font>
    <font>
      <b/>
      <sz val="11"/>
      <color indexed="62"/>
      <name val="宋体"/>
      <charset val="134"/>
    </font>
    <font>
      <sz val="10"/>
      <name val="Helv"/>
      <charset val="134"/>
    </font>
    <font>
      <sz val="11"/>
      <color indexed="17"/>
      <name val="宋体"/>
      <charset val="0"/>
    </font>
    <font>
      <b/>
      <sz val="11"/>
      <color indexed="63"/>
      <name val="宋体"/>
      <charset val="0"/>
    </font>
    <font>
      <u/>
      <sz val="11"/>
      <color indexed="20"/>
      <name val="宋体"/>
      <charset val="0"/>
    </font>
    <font>
      <b/>
      <sz val="11"/>
      <color indexed="52"/>
      <name val="宋体"/>
      <charset val="0"/>
    </font>
    <font>
      <b/>
      <sz val="13"/>
      <color indexed="62"/>
      <name val="宋体"/>
      <charset val="134"/>
    </font>
    <font>
      <sz val="10"/>
      <name val="宋体"/>
      <charset val="134"/>
    </font>
    <font>
      <b/>
      <sz val="20"/>
      <name val="宋体"/>
      <charset val="134"/>
    </font>
    <font>
      <b/>
      <sz val="12"/>
      <name val="宋体"/>
      <charset val="134"/>
    </font>
    <font>
      <b/>
      <sz val="16"/>
      <name val="仿宋_GB2312"/>
      <charset val="134"/>
    </font>
    <font>
      <b/>
      <sz val="10.5"/>
      <name val="楷体"/>
      <charset val="134"/>
    </font>
    <font>
      <sz val="10.5"/>
      <name val="宋体"/>
      <charset val="134"/>
    </font>
    <font>
      <b/>
      <sz val="10"/>
      <name val="宋体"/>
      <charset val="134"/>
    </font>
    <font>
      <b/>
      <sz val="10.5"/>
      <name val="宋体"/>
      <charset val="134"/>
    </font>
    <font>
      <sz val="9"/>
      <name val="宋体"/>
      <charset val="134"/>
    </font>
    <font>
      <sz val="12"/>
      <color indexed="8"/>
      <name val="黑体"/>
      <charset val="134"/>
    </font>
    <font>
      <sz val="10"/>
      <color indexed="8"/>
      <name val="宋体"/>
      <charset val="134"/>
    </font>
    <font>
      <sz val="16"/>
      <color indexed="8"/>
      <name val="黑体"/>
      <charset val="134"/>
    </font>
    <font>
      <sz val="22"/>
      <color indexed="8"/>
      <name val="方正小标宋简体"/>
      <charset val="134"/>
    </font>
    <font>
      <b/>
      <sz val="22"/>
      <color indexed="8"/>
      <name val="宋体"/>
      <charset val="134"/>
    </font>
    <font>
      <b/>
      <sz val="12"/>
      <color indexed="8"/>
      <name val="仿宋_GB2312"/>
      <charset val="134"/>
    </font>
    <font>
      <b/>
      <sz val="12"/>
      <color indexed="8"/>
      <name val="宋体"/>
      <charset val="134"/>
    </font>
    <font>
      <b/>
      <sz val="10"/>
      <color indexed="8"/>
      <name val="宋体"/>
      <charset val="134"/>
    </font>
    <font>
      <sz val="12"/>
      <name val="黑体"/>
      <charset val="134"/>
    </font>
    <font>
      <sz val="12"/>
      <color indexed="10"/>
      <name val="宋体"/>
      <charset val="134"/>
    </font>
    <font>
      <sz val="9"/>
      <color indexed="8"/>
      <name val="宋体"/>
      <charset val="134"/>
    </font>
  </fonts>
  <fills count="17">
    <fill>
      <patternFill patternType="none"/>
    </fill>
    <fill>
      <patternFill patternType="gray125"/>
    </fill>
    <fill>
      <patternFill patternType="solid">
        <fgColor indexed="51"/>
        <bgColor indexed="64"/>
      </patternFill>
    </fill>
    <fill>
      <patternFill patternType="solid">
        <fgColor indexed="26"/>
        <bgColor indexed="64"/>
      </patternFill>
    </fill>
    <fill>
      <patternFill patternType="solid">
        <fgColor indexed="55"/>
        <bgColor indexed="64"/>
      </patternFill>
    </fill>
    <fill>
      <patternFill patternType="solid">
        <fgColor indexed="22"/>
        <bgColor indexed="64"/>
      </patternFill>
    </fill>
    <fill>
      <patternFill patternType="solid">
        <fgColor indexed="47"/>
        <bgColor indexed="64"/>
      </patternFill>
    </fill>
    <fill>
      <patternFill patternType="solid">
        <fgColor indexed="49"/>
        <bgColor indexed="64"/>
      </patternFill>
    </fill>
    <fill>
      <patternFill patternType="solid">
        <fgColor indexed="9"/>
        <bgColor indexed="64"/>
      </patternFill>
    </fill>
    <fill>
      <patternFill patternType="solid">
        <fgColor indexed="44"/>
        <bgColor indexed="64"/>
      </patternFill>
    </fill>
    <fill>
      <patternFill patternType="solid">
        <fgColor indexed="42"/>
        <bgColor indexed="64"/>
      </patternFill>
    </fill>
    <fill>
      <patternFill patternType="solid">
        <fgColor indexed="43"/>
        <bgColor indexed="64"/>
      </patternFill>
    </fill>
    <fill>
      <patternFill patternType="solid">
        <fgColor indexed="31"/>
        <bgColor indexed="64"/>
      </patternFill>
    </fill>
    <fill>
      <patternFill patternType="solid">
        <fgColor indexed="53"/>
        <bgColor indexed="64"/>
      </patternFill>
    </fill>
    <fill>
      <patternFill patternType="solid">
        <fgColor indexed="29"/>
        <bgColor indexed="64"/>
      </patternFill>
    </fill>
    <fill>
      <patternFill patternType="solid">
        <fgColor indexed="27"/>
        <bgColor indexed="64"/>
      </patternFill>
    </fill>
    <fill>
      <patternFill patternType="solid">
        <fgColor indexed="57"/>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8"/>
      </left>
      <right style="thin">
        <color indexed="8"/>
      </right>
      <top style="thin">
        <color indexed="8"/>
      </top>
      <bottom style="thin">
        <color indexed="8"/>
      </bottom>
      <diagonal/>
    </border>
    <border>
      <left/>
      <right style="thin">
        <color indexed="64"/>
      </right>
      <top style="thin">
        <color indexed="64"/>
      </top>
      <bottom/>
      <diagonal/>
    </border>
    <border>
      <left/>
      <right style="thin">
        <color indexed="64"/>
      </right>
      <top/>
      <bottom style="thin">
        <color indexed="64"/>
      </bottom>
      <diagonal/>
    </border>
    <border>
      <left style="double">
        <color indexed="63"/>
      </left>
      <right style="double">
        <color indexed="63"/>
      </right>
      <top style="double">
        <color indexed="63"/>
      </top>
      <bottom style="double">
        <color indexed="63"/>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right/>
      <top style="thin">
        <color indexed="49"/>
      </top>
      <bottom style="double">
        <color indexed="49"/>
      </bottom>
      <diagonal/>
    </border>
    <border>
      <left/>
      <right/>
      <top/>
      <bottom style="medium">
        <color indexed="49"/>
      </bottom>
      <diagonal/>
    </border>
    <border>
      <left style="thin">
        <color indexed="22"/>
      </left>
      <right style="thin">
        <color indexed="22"/>
      </right>
      <top style="thin">
        <color indexed="22"/>
      </top>
      <bottom style="thin">
        <color indexed="22"/>
      </bottom>
      <diagonal/>
    </border>
    <border>
      <left/>
      <right/>
      <top/>
      <bottom style="medium">
        <color indexed="44"/>
      </bottom>
      <diagonal/>
    </border>
    <border>
      <left style="thin">
        <color indexed="63"/>
      </left>
      <right style="thin">
        <color indexed="63"/>
      </right>
      <top style="thin">
        <color indexed="63"/>
      </top>
      <bottom style="thin">
        <color indexed="63"/>
      </bottom>
      <diagonal/>
    </border>
  </borders>
  <cellStyleXfs count="6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 fillId="2" borderId="0" applyNumberFormat="0" applyBorder="0" applyAlignment="0" applyProtection="0">
      <alignment vertical="center"/>
    </xf>
    <xf numFmtId="9"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6" fillId="6" borderId="13" applyNumberFormat="0" applyAlignment="0" applyProtection="0">
      <alignment vertical="center"/>
    </xf>
    <xf numFmtId="0" fontId="3" fillId="8" borderId="0" applyNumberFormat="0" applyBorder="0" applyAlignment="0" applyProtection="0">
      <alignment vertical="center"/>
    </xf>
    <xf numFmtId="0" fontId="0" fillId="0" borderId="0">
      <alignment vertical="center"/>
    </xf>
    <xf numFmtId="0" fontId="14" fillId="0" borderId="0" applyNumberFormat="0" applyFill="0" applyBorder="0" applyAlignment="0" applyProtection="0">
      <alignment vertical="center"/>
    </xf>
    <xf numFmtId="0" fontId="3" fillId="5" borderId="0" applyNumberFormat="0" applyBorder="0" applyAlignment="0" applyProtection="0">
      <alignment vertical="center"/>
    </xf>
    <xf numFmtId="0" fontId="12" fillId="14" borderId="0" applyNumberFormat="0" applyBorder="0" applyAlignment="0" applyProtection="0">
      <alignment vertical="center"/>
    </xf>
    <xf numFmtId="0" fontId="1" fillId="5" borderId="0" applyNumberFormat="0" applyBorder="0" applyAlignment="0" applyProtection="0">
      <alignment vertical="center"/>
    </xf>
    <xf numFmtId="0" fontId="19" fillId="0" borderId="0" applyNumberFormat="0" applyFill="0" applyBorder="0" applyAlignment="0" applyProtection="0">
      <alignment vertical="center"/>
    </xf>
    <xf numFmtId="0" fontId="0" fillId="0" borderId="0">
      <alignment vertical="center"/>
    </xf>
    <xf numFmtId="0" fontId="5" fillId="0" borderId="0">
      <alignment vertical="center"/>
    </xf>
    <xf numFmtId="0" fontId="5" fillId="0" borderId="0">
      <alignment vertical="center"/>
    </xf>
    <xf numFmtId="0" fontId="0" fillId="3" borderId="17" applyNumberFormat="0" applyFont="0" applyAlignment="0" applyProtection="0">
      <alignment vertical="center"/>
    </xf>
    <xf numFmtId="0" fontId="1" fillId="14" borderId="0" applyNumberFormat="0" applyBorder="0" applyAlignment="0" applyProtection="0">
      <alignment vertical="center"/>
    </xf>
    <xf numFmtId="0" fontId="15"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5" fillId="0" borderId="0">
      <alignment vertical="center"/>
    </xf>
    <xf numFmtId="0" fontId="11" fillId="0" borderId="0" applyNumberFormat="0" applyFill="0" applyBorder="0" applyAlignment="0" applyProtection="0">
      <alignment vertical="center"/>
    </xf>
    <xf numFmtId="0" fontId="13" fillId="0" borderId="16" applyNumberFormat="0" applyFill="0" applyAlignment="0" applyProtection="0">
      <alignment vertical="center"/>
    </xf>
    <xf numFmtId="0" fontId="21" fillId="0" borderId="16" applyNumberFormat="0" applyFill="0" applyAlignment="0" applyProtection="0">
      <alignment vertical="center"/>
    </xf>
    <xf numFmtId="0" fontId="1" fillId="9" borderId="0" applyNumberFormat="0" applyBorder="0" applyAlignment="0" applyProtection="0">
      <alignment vertical="center"/>
    </xf>
    <xf numFmtId="0" fontId="15" fillId="0" borderId="18" applyNumberFormat="0" applyFill="0" applyAlignment="0" applyProtection="0">
      <alignment vertical="center"/>
    </xf>
    <xf numFmtId="0" fontId="1" fillId="6" borderId="0" applyNumberFormat="0" applyBorder="0" applyAlignment="0" applyProtection="0">
      <alignment vertical="center"/>
    </xf>
    <xf numFmtId="0" fontId="18" fillId="8" borderId="19" applyNumberFormat="0" applyAlignment="0" applyProtection="0">
      <alignment vertical="center"/>
    </xf>
    <xf numFmtId="0" fontId="20" fillId="8" borderId="13" applyNumberFormat="0" applyAlignment="0" applyProtection="0">
      <alignment vertical="center"/>
    </xf>
    <xf numFmtId="0" fontId="4" fillId="4" borderId="12" applyNumberFormat="0" applyAlignment="0" applyProtection="0">
      <alignment vertical="center"/>
    </xf>
    <xf numFmtId="0" fontId="3" fillId="10" borderId="0" applyNumberFormat="0" applyBorder="0" applyAlignment="0" applyProtection="0">
      <alignment vertical="center"/>
    </xf>
    <xf numFmtId="0" fontId="1" fillId="13" borderId="0" applyNumberFormat="0" applyBorder="0" applyAlignment="0" applyProtection="0">
      <alignment vertical="center"/>
    </xf>
    <xf numFmtId="0" fontId="7" fillId="0" borderId="14" applyNumberFormat="0" applyFill="0" applyAlignment="0" applyProtection="0">
      <alignment vertical="center"/>
    </xf>
    <xf numFmtId="0" fontId="10" fillId="0" borderId="15" applyNumberFormat="0" applyFill="0" applyAlignment="0" applyProtection="0">
      <alignment vertical="center"/>
    </xf>
    <xf numFmtId="0" fontId="17" fillId="10" borderId="0" applyNumberFormat="0" applyBorder="0" applyAlignment="0" applyProtection="0">
      <alignment vertical="center"/>
    </xf>
    <xf numFmtId="0" fontId="0" fillId="0" borderId="0">
      <alignment vertical="center"/>
    </xf>
    <xf numFmtId="0" fontId="12" fillId="11" borderId="0" applyNumberFormat="0" applyBorder="0" applyAlignment="0" applyProtection="0">
      <alignment vertical="center"/>
    </xf>
    <xf numFmtId="0" fontId="3" fillId="12" borderId="0" applyNumberFormat="0" applyBorder="0" applyAlignment="0" applyProtection="0">
      <alignment vertical="center"/>
    </xf>
    <xf numFmtId="0" fontId="1" fillId="7" borderId="0" applyNumberFormat="0" applyBorder="0" applyAlignment="0" applyProtection="0">
      <alignment vertical="center"/>
    </xf>
    <xf numFmtId="0" fontId="3" fillId="15" borderId="0" applyNumberFormat="0" applyBorder="0" applyAlignment="0" applyProtection="0">
      <alignment vertical="center"/>
    </xf>
    <xf numFmtId="0" fontId="3" fillId="9"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1" fillId="4" borderId="0" applyNumberFormat="0" applyBorder="0" applyAlignment="0" applyProtection="0">
      <alignment vertical="center"/>
    </xf>
    <xf numFmtId="0" fontId="3" fillId="3" borderId="0" applyNumberFormat="0" applyBorder="0" applyAlignment="0" applyProtection="0">
      <alignment vertical="center"/>
    </xf>
    <xf numFmtId="0" fontId="3" fillId="6" borderId="0" applyNumberFormat="0" applyBorder="0" applyAlignment="0" applyProtection="0">
      <alignment vertical="center"/>
    </xf>
    <xf numFmtId="0" fontId="1" fillId="7" borderId="0" applyNumberFormat="0" applyBorder="0" applyAlignment="0" applyProtection="0">
      <alignment vertical="center"/>
    </xf>
    <xf numFmtId="0" fontId="3" fillId="9" borderId="0" applyNumberFormat="0" applyBorder="0" applyAlignment="0" applyProtection="0">
      <alignment vertical="center"/>
    </xf>
    <xf numFmtId="0" fontId="1" fillId="9" borderId="0" applyNumberFormat="0" applyBorder="0" applyAlignment="0" applyProtection="0">
      <alignment vertical="center"/>
    </xf>
    <xf numFmtId="0" fontId="1" fillId="16" borderId="0" applyNumberFormat="0" applyBorder="0" applyAlignment="0" applyProtection="0">
      <alignment vertical="center"/>
    </xf>
    <xf numFmtId="0" fontId="3" fillId="10" borderId="0" applyNumberFormat="0" applyBorder="0" applyAlignment="0" applyProtection="0">
      <alignment vertical="center"/>
    </xf>
    <xf numFmtId="0" fontId="1" fillId="16" borderId="0" applyNumberFormat="0" applyBorder="0" applyAlignment="0" applyProtection="0">
      <alignment vertical="center"/>
    </xf>
    <xf numFmtId="0" fontId="2" fillId="0" borderId="0">
      <alignment vertical="center"/>
    </xf>
    <xf numFmtId="0" fontId="0" fillId="0" borderId="0">
      <alignment vertical="center"/>
    </xf>
    <xf numFmtId="0" fontId="0" fillId="0" borderId="0">
      <alignment vertical="center"/>
    </xf>
    <xf numFmtId="0" fontId="16" fillId="0" borderId="0">
      <alignment vertical="center"/>
    </xf>
    <xf numFmtId="0" fontId="0" fillId="0" borderId="0">
      <alignment vertical="center"/>
    </xf>
  </cellStyleXfs>
  <cellXfs count="119">
    <xf numFmtId="0" fontId="0" fillId="0" borderId="0" xfId="0">
      <alignment vertical="center"/>
    </xf>
    <xf numFmtId="0" fontId="22" fillId="0" borderId="0" xfId="0" applyFont="1">
      <alignment vertical="center"/>
    </xf>
    <xf numFmtId="0" fontId="0" fillId="0" borderId="0" xfId="0" applyFont="1">
      <alignment vertical="center"/>
    </xf>
    <xf numFmtId="0" fontId="0" fillId="0" borderId="0" xfId="0" applyAlignment="1">
      <alignment horizontal="center" vertical="center"/>
    </xf>
    <xf numFmtId="0" fontId="0" fillId="0" borderId="0" xfId="0" applyAlignment="1">
      <alignment horizontal="left" vertical="center"/>
    </xf>
    <xf numFmtId="0" fontId="23" fillId="0" borderId="0" xfId="0" applyFont="1" applyAlignment="1">
      <alignment horizontal="center" vertical="center"/>
    </xf>
    <xf numFmtId="0" fontId="23" fillId="0" borderId="0" xfId="0" applyFont="1" applyAlignment="1">
      <alignment horizontal="left" vertical="center"/>
    </xf>
    <xf numFmtId="0" fontId="24" fillId="0" borderId="1" xfId="0" applyFont="1" applyBorder="1" applyAlignment="1">
      <alignment horizontal="center" vertical="center" wrapText="1"/>
    </xf>
    <xf numFmtId="0" fontId="24" fillId="0" borderId="1" xfId="0" applyFont="1" applyBorder="1" applyAlignment="1">
      <alignment horizontal="left" vertical="center" wrapText="1"/>
    </xf>
    <xf numFmtId="0" fontId="25" fillId="0" borderId="1" xfId="0" applyFont="1" applyBorder="1" applyAlignment="1">
      <alignment vertical="center"/>
    </xf>
    <xf numFmtId="0" fontId="25" fillId="0" borderId="1" xfId="0" applyFont="1" applyBorder="1" applyAlignment="1">
      <alignment horizontal="center" vertical="center"/>
    </xf>
    <xf numFmtId="0" fontId="25" fillId="0" borderId="1" xfId="0" applyFont="1" applyBorder="1" applyAlignment="1">
      <alignment horizontal="left" vertical="center"/>
    </xf>
    <xf numFmtId="0" fontId="26" fillId="0" borderId="1" xfId="0" applyFont="1" applyBorder="1" applyAlignment="1">
      <alignment horizontal="left" vertical="center" wrapText="1"/>
    </xf>
    <xf numFmtId="0" fontId="26" fillId="0" borderId="1" xfId="0" applyFont="1" applyBorder="1" applyAlignment="1">
      <alignment horizontal="center" vertical="center" wrapText="1"/>
    </xf>
    <xf numFmtId="0" fontId="27" fillId="0" borderId="1" xfId="0" applyFont="1" applyBorder="1" applyAlignment="1">
      <alignment horizontal="center" vertical="center" wrapText="1"/>
    </xf>
    <xf numFmtId="0" fontId="27" fillId="0" borderId="1" xfId="0" applyFont="1" applyBorder="1" applyAlignment="1">
      <alignment horizontal="left" vertical="center" wrapText="1"/>
    </xf>
    <xf numFmtId="0" fontId="28" fillId="0" borderId="1" xfId="0" applyFont="1" applyBorder="1" applyAlignment="1">
      <alignment horizontal="center" vertical="center" wrapText="1"/>
    </xf>
    <xf numFmtId="0" fontId="22" fillId="0" borderId="1" xfId="0" applyFont="1" applyBorder="1" applyAlignment="1">
      <alignment horizontal="left" vertical="center" wrapText="1"/>
    </xf>
    <xf numFmtId="0" fontId="22" fillId="0" borderId="1" xfId="0" applyFont="1" applyBorder="1" applyAlignment="1">
      <alignment horizontal="justify" vertical="center" wrapText="1"/>
    </xf>
    <xf numFmtId="0" fontId="22" fillId="0" borderId="1" xfId="0" applyFont="1" applyBorder="1" applyAlignment="1">
      <alignment horizontal="center" vertical="center" wrapText="1"/>
    </xf>
    <xf numFmtId="0" fontId="22" fillId="0" borderId="1" xfId="0" applyFont="1" applyFill="1" applyBorder="1" applyAlignment="1">
      <alignment horizontal="center" vertical="center" wrapText="1"/>
    </xf>
    <xf numFmtId="0" fontId="22" fillId="0" borderId="1" xfId="0" applyFont="1" applyFill="1" applyBorder="1" applyAlignment="1">
      <alignment horizontal="left" vertical="center" wrapText="1"/>
    </xf>
    <xf numFmtId="49" fontId="28" fillId="0" borderId="1" xfId="0" applyNumberFormat="1" applyFont="1" applyBorder="1" applyAlignment="1">
      <alignment horizontal="center" vertical="center" wrapText="1"/>
    </xf>
    <xf numFmtId="0" fontId="27" fillId="0" borderId="1" xfId="0" applyFont="1" applyFill="1" applyBorder="1" applyAlignment="1">
      <alignment horizontal="left" vertical="center" wrapText="1"/>
    </xf>
    <xf numFmtId="0" fontId="27" fillId="0" borderId="1" xfId="0" applyFont="1" applyFill="1" applyBorder="1" applyAlignment="1">
      <alignment horizontal="center" vertical="center" wrapText="1"/>
    </xf>
    <xf numFmtId="0" fontId="29" fillId="0" borderId="1" xfId="0" applyFont="1" applyBorder="1" applyAlignment="1">
      <alignment horizontal="center" vertical="center" wrapText="1"/>
    </xf>
    <xf numFmtId="0" fontId="29" fillId="0" borderId="1" xfId="0" applyFont="1" applyBorder="1" applyAlignment="1">
      <alignment horizontal="justify" vertical="center" wrapText="1"/>
    </xf>
    <xf numFmtId="0" fontId="27" fillId="0" borderId="1" xfId="0" applyFont="1" applyBorder="1" applyAlignment="1">
      <alignment horizontal="justify" vertical="center" wrapText="1"/>
    </xf>
    <xf numFmtId="49" fontId="29" fillId="0" borderId="1" xfId="0" applyNumberFormat="1" applyFont="1" applyBorder="1" applyAlignment="1">
      <alignment horizontal="center" vertical="center" wrapText="1"/>
    </xf>
    <xf numFmtId="0" fontId="22" fillId="0" borderId="1" xfId="0" applyFont="1" applyFill="1" applyBorder="1" applyAlignment="1">
      <alignment horizontal="center" vertical="center"/>
    </xf>
    <xf numFmtId="0" fontId="22" fillId="0" borderId="1" xfId="0" applyNumberFormat="1" applyFont="1" applyFill="1" applyBorder="1" applyAlignment="1" applyProtection="1">
      <alignment horizontal="left" vertical="center" wrapText="1"/>
    </xf>
    <xf numFmtId="0" fontId="22" fillId="0" borderId="1" xfId="0" applyFont="1" applyFill="1" applyBorder="1" applyAlignment="1">
      <alignment horizontal="justify" vertical="center" wrapText="1"/>
    </xf>
    <xf numFmtId="0" fontId="22" fillId="0" borderId="1" xfId="0" applyFont="1" applyFill="1" applyBorder="1" applyAlignment="1">
      <alignment vertical="center" wrapText="1"/>
    </xf>
    <xf numFmtId="0" fontId="30" fillId="0" borderId="1" xfId="0" applyFont="1" applyFill="1" applyBorder="1" applyAlignment="1">
      <alignment horizontal="left" vertical="center" wrapText="1"/>
    </xf>
    <xf numFmtId="0" fontId="31" fillId="0" borderId="0" xfId="0" applyFont="1" applyFill="1" applyAlignment="1">
      <alignment horizontal="center" vertical="center"/>
    </xf>
    <xf numFmtId="0" fontId="32" fillId="0" borderId="0" xfId="0" applyFont="1" applyFill="1">
      <alignment vertical="center"/>
    </xf>
    <xf numFmtId="0" fontId="22" fillId="0" borderId="0" xfId="0" applyFont="1" applyFill="1">
      <alignment vertical="center"/>
    </xf>
    <xf numFmtId="0" fontId="2" fillId="0" borderId="0" xfId="0" applyFont="1" applyFill="1" applyAlignment="1">
      <alignment vertical="center" wrapText="1"/>
    </xf>
    <xf numFmtId="0" fontId="2" fillId="0" borderId="0" xfId="0" applyFont="1" applyFill="1">
      <alignment vertical="center"/>
    </xf>
    <xf numFmtId="0" fontId="2" fillId="0" borderId="0" xfId="0" applyFont="1" applyFill="1" applyAlignment="1">
      <alignment horizontal="center" vertical="center"/>
    </xf>
    <xf numFmtId="0" fontId="2" fillId="0" borderId="0" xfId="0" applyFont="1" applyFill="1" applyAlignment="1">
      <alignment horizontal="left" vertical="center"/>
    </xf>
    <xf numFmtId="176" fontId="2" fillId="0" borderId="0" xfId="0" applyNumberFormat="1" applyFont="1" applyFill="1" applyAlignment="1">
      <alignment horizontal="center" vertical="center"/>
    </xf>
    <xf numFmtId="0" fontId="2" fillId="0" borderId="0" xfId="0" applyFont="1" applyFill="1" applyAlignment="1">
      <alignment horizontal="justify" vertical="center"/>
    </xf>
    <xf numFmtId="0" fontId="2" fillId="0" borderId="0" xfId="0" applyFont="1" applyFill="1" applyAlignment="1">
      <alignment horizontal="center" vertical="center" wrapText="1"/>
    </xf>
    <xf numFmtId="0" fontId="33" fillId="0" borderId="0" xfId="0" applyFont="1" applyFill="1" applyAlignment="1">
      <alignment horizontal="left" vertical="top"/>
    </xf>
    <xf numFmtId="0" fontId="33" fillId="0" borderId="0" xfId="0" applyFont="1" applyFill="1" applyAlignment="1">
      <alignment horizontal="center" vertical="top"/>
    </xf>
    <xf numFmtId="0" fontId="33" fillId="0" borderId="0" xfId="0" applyFont="1" applyFill="1" applyAlignment="1">
      <alignment horizontal="justify" vertical="top"/>
    </xf>
    <xf numFmtId="0" fontId="34" fillId="0" borderId="0" xfId="0" applyFont="1" applyFill="1" applyBorder="1" applyAlignment="1">
      <alignment horizontal="center" vertical="center"/>
    </xf>
    <xf numFmtId="0" fontId="35" fillId="0" borderId="2" xfId="0" applyFont="1" applyFill="1" applyBorder="1" applyAlignment="1">
      <alignment horizontal="center" vertical="center"/>
    </xf>
    <xf numFmtId="0" fontId="35" fillId="0" borderId="2" xfId="0" applyFont="1" applyFill="1" applyBorder="1" applyAlignment="1">
      <alignment horizontal="left" vertical="center"/>
    </xf>
    <xf numFmtId="176" fontId="35" fillId="0" borderId="2" xfId="0" applyNumberFormat="1" applyFont="1" applyFill="1" applyBorder="1" applyAlignment="1">
      <alignment horizontal="center" vertical="center"/>
    </xf>
    <xf numFmtId="0" fontId="35" fillId="0" borderId="2" xfId="0" applyFont="1" applyFill="1" applyBorder="1" applyAlignment="1">
      <alignment horizontal="justify" vertical="center"/>
    </xf>
    <xf numFmtId="0" fontId="31" fillId="0" borderId="1" xfId="0" applyFont="1" applyFill="1" applyBorder="1" applyAlignment="1">
      <alignment horizontal="center" vertical="center" wrapText="1"/>
    </xf>
    <xf numFmtId="176" fontId="31" fillId="0" borderId="1" xfId="0" applyNumberFormat="1" applyFont="1" applyFill="1" applyBorder="1" applyAlignment="1">
      <alignment horizontal="center" vertical="center" wrapText="1"/>
    </xf>
    <xf numFmtId="0" fontId="31" fillId="0" borderId="3" xfId="0" applyFont="1" applyFill="1" applyBorder="1" applyAlignment="1">
      <alignment horizontal="center" vertical="center" wrapText="1"/>
    </xf>
    <xf numFmtId="176" fontId="31" fillId="0" borderId="4" xfId="0" applyNumberFormat="1" applyFont="1" applyFill="1" applyBorder="1" applyAlignment="1">
      <alignment horizontal="center" vertical="center" wrapText="1"/>
    </xf>
    <xf numFmtId="0" fontId="31" fillId="0" borderId="5" xfId="0" applyFont="1" applyFill="1" applyBorder="1" applyAlignment="1">
      <alignment horizontal="center" vertical="center" wrapText="1"/>
    </xf>
    <xf numFmtId="0" fontId="36" fillId="0" borderId="4" xfId="0" applyFont="1" applyFill="1" applyBorder="1" applyAlignment="1">
      <alignment horizontal="center" vertical="center"/>
    </xf>
    <xf numFmtId="0" fontId="36" fillId="0" borderId="6" xfId="0" applyFont="1" applyFill="1" applyBorder="1" applyAlignment="1">
      <alignment horizontal="center" vertical="center"/>
    </xf>
    <xf numFmtId="0" fontId="36" fillId="0" borderId="7" xfId="0" applyFont="1" applyFill="1" applyBorder="1" applyAlignment="1">
      <alignment horizontal="center" vertical="center"/>
    </xf>
    <xf numFmtId="0" fontId="37" fillId="0" borderId="1" xfId="0" applyFont="1" applyFill="1" applyBorder="1" applyAlignment="1">
      <alignment horizontal="center" vertical="center"/>
    </xf>
    <xf numFmtId="176" fontId="37" fillId="0" borderId="1" xfId="0" applyNumberFormat="1" applyFont="1" applyFill="1" applyBorder="1" applyAlignment="1">
      <alignment horizontal="center" vertical="center" wrapText="1"/>
    </xf>
    <xf numFmtId="176" fontId="37" fillId="0" borderId="1" xfId="0" applyNumberFormat="1" applyFont="1" applyFill="1" applyBorder="1" applyAlignment="1">
      <alignment horizontal="justify" vertical="center" wrapText="1"/>
    </xf>
    <xf numFmtId="0" fontId="36" fillId="0" borderId="4" xfId="0" applyFont="1" applyFill="1" applyBorder="1" applyAlignment="1">
      <alignment horizontal="left" vertical="center"/>
    </xf>
    <xf numFmtId="0" fontId="36" fillId="0" borderId="6" xfId="0" applyFont="1" applyFill="1" applyBorder="1" applyAlignment="1">
      <alignment horizontal="left" vertical="center"/>
    </xf>
    <xf numFmtId="0" fontId="38" fillId="0" borderId="1" xfId="0" applyFont="1" applyFill="1" applyBorder="1" applyAlignment="1">
      <alignment horizontal="center" vertical="center" wrapText="1"/>
    </xf>
    <xf numFmtId="0" fontId="38" fillId="0" borderId="1" xfId="0" applyFont="1" applyFill="1" applyBorder="1" applyAlignment="1">
      <alignment horizontal="left" vertical="center" wrapText="1"/>
    </xf>
    <xf numFmtId="176" fontId="38" fillId="0" borderId="1" xfId="0" applyNumberFormat="1" applyFont="1" applyFill="1" applyBorder="1" applyAlignment="1">
      <alignment horizontal="center" vertical="center" wrapText="1"/>
    </xf>
    <xf numFmtId="0" fontId="38" fillId="0" borderId="1" xfId="0" applyFont="1" applyFill="1" applyBorder="1" applyAlignment="1">
      <alignment horizontal="justify" vertical="center" wrapText="1"/>
    </xf>
    <xf numFmtId="0" fontId="38" fillId="0" borderId="3" xfId="0" applyFont="1" applyFill="1" applyBorder="1" applyAlignment="1">
      <alignment horizontal="center" vertical="center" wrapText="1"/>
    </xf>
    <xf numFmtId="0" fontId="32" fillId="0" borderId="3" xfId="0" applyFont="1" applyFill="1" applyBorder="1" applyAlignment="1">
      <alignment horizontal="center" vertical="center" wrapText="1"/>
    </xf>
    <xf numFmtId="0" fontId="32" fillId="0" borderId="3" xfId="0" applyFont="1" applyFill="1" applyBorder="1" applyAlignment="1">
      <alignment horizontal="left" vertical="center" wrapText="1"/>
    </xf>
    <xf numFmtId="176" fontId="32" fillId="0" borderId="3" xfId="0" applyNumberFormat="1" applyFont="1" applyFill="1" applyBorder="1" applyAlignment="1">
      <alignment horizontal="center" vertical="center" wrapText="1"/>
    </xf>
    <xf numFmtId="0" fontId="32" fillId="0" borderId="3" xfId="0" applyFont="1" applyFill="1" applyBorder="1" applyAlignment="1">
      <alignment horizontal="justify" vertical="center" wrapText="1"/>
    </xf>
    <xf numFmtId="0" fontId="38" fillId="0" borderId="8" xfId="0" applyFont="1" applyFill="1" applyBorder="1" applyAlignment="1">
      <alignment horizontal="center" vertical="center" wrapText="1"/>
    </xf>
    <xf numFmtId="0" fontId="32" fillId="0" borderId="8" xfId="0" applyFont="1" applyFill="1" applyBorder="1" applyAlignment="1">
      <alignment horizontal="center" vertical="center" wrapText="1"/>
    </xf>
    <xf numFmtId="0" fontId="32" fillId="0" borderId="8" xfId="0" applyFont="1" applyFill="1" applyBorder="1" applyAlignment="1">
      <alignment horizontal="left" vertical="center" wrapText="1"/>
    </xf>
    <xf numFmtId="176" fontId="32" fillId="0" borderId="8" xfId="0" applyNumberFormat="1" applyFont="1" applyFill="1" applyBorder="1" applyAlignment="1">
      <alignment horizontal="center" vertical="center" wrapText="1"/>
    </xf>
    <xf numFmtId="0" fontId="32" fillId="0" borderId="8" xfId="0" applyFont="1" applyFill="1" applyBorder="1" applyAlignment="1">
      <alignment horizontal="justify" vertical="center" wrapText="1"/>
    </xf>
    <xf numFmtId="0" fontId="38" fillId="0" borderId="5" xfId="0" applyFont="1" applyFill="1" applyBorder="1" applyAlignment="1">
      <alignment horizontal="center" vertical="center" wrapText="1"/>
    </xf>
    <xf numFmtId="0" fontId="32" fillId="0" borderId="5" xfId="0" applyFont="1" applyFill="1" applyBorder="1" applyAlignment="1">
      <alignment horizontal="center" vertical="center" wrapText="1"/>
    </xf>
    <xf numFmtId="0" fontId="32" fillId="0" borderId="5" xfId="0" applyFont="1" applyFill="1" applyBorder="1" applyAlignment="1">
      <alignment horizontal="left" vertical="center" wrapText="1"/>
    </xf>
    <xf numFmtId="176" fontId="32" fillId="0" borderId="5" xfId="0" applyNumberFormat="1" applyFont="1" applyFill="1" applyBorder="1" applyAlignment="1">
      <alignment horizontal="center" vertical="center" wrapText="1"/>
    </xf>
    <xf numFmtId="0" fontId="32" fillId="0" borderId="5" xfId="0" applyFont="1" applyFill="1" applyBorder="1" applyAlignment="1">
      <alignment horizontal="justify" vertical="center" wrapText="1"/>
    </xf>
    <xf numFmtId="49" fontId="38" fillId="0" borderId="1" xfId="0" applyNumberFormat="1" applyFont="1" applyFill="1" applyBorder="1" applyAlignment="1">
      <alignment horizontal="center" vertical="center" wrapText="1"/>
    </xf>
    <xf numFmtId="0" fontId="32" fillId="0" borderId="1" xfId="0" applyFont="1" applyFill="1" applyBorder="1" applyAlignment="1">
      <alignment horizontal="center" vertical="center" wrapText="1"/>
    </xf>
    <xf numFmtId="0" fontId="32" fillId="0" borderId="1" xfId="0" applyFont="1" applyFill="1" applyBorder="1" applyAlignment="1">
      <alignment horizontal="left" vertical="center" wrapText="1"/>
    </xf>
    <xf numFmtId="176" fontId="32" fillId="0" borderId="1" xfId="0" applyNumberFormat="1" applyFont="1" applyFill="1" applyBorder="1" applyAlignment="1">
      <alignment horizontal="center" vertical="center" wrapText="1"/>
    </xf>
    <xf numFmtId="0" fontId="32" fillId="0" borderId="1" xfId="0" applyFont="1" applyFill="1" applyBorder="1" applyAlignment="1">
      <alignment horizontal="justify" vertical="center" wrapText="1"/>
    </xf>
    <xf numFmtId="49" fontId="28" fillId="0" borderId="1" xfId="0" applyNumberFormat="1" applyFont="1" applyFill="1" applyBorder="1" applyAlignment="1">
      <alignment horizontal="center" vertical="center" wrapText="1"/>
    </xf>
    <xf numFmtId="176" fontId="22" fillId="0" borderId="1" xfId="0" applyNumberFormat="1" applyFont="1" applyFill="1" applyBorder="1" applyAlignment="1">
      <alignment horizontal="center" vertical="center" wrapText="1"/>
    </xf>
    <xf numFmtId="176" fontId="32" fillId="0" borderId="1" xfId="0" applyNumberFormat="1" applyFont="1" applyFill="1" applyBorder="1" applyAlignment="1">
      <alignment horizontal="center" vertical="center"/>
    </xf>
    <xf numFmtId="0" fontId="32" fillId="0" borderId="1" xfId="0" applyFont="1" applyFill="1" applyBorder="1" applyAlignment="1">
      <alignment horizontal="center" vertical="center"/>
    </xf>
    <xf numFmtId="0" fontId="38" fillId="0" borderId="1" xfId="0" applyNumberFormat="1" applyFont="1" applyFill="1" applyBorder="1" applyAlignment="1">
      <alignment horizontal="center" vertical="center" wrapText="1"/>
    </xf>
    <xf numFmtId="0" fontId="32" fillId="0" borderId="1" xfId="0" applyNumberFormat="1" applyFont="1" applyFill="1" applyBorder="1" applyAlignment="1" applyProtection="1">
      <alignment horizontal="justify" vertical="center" wrapText="1"/>
    </xf>
    <xf numFmtId="0" fontId="32" fillId="0" borderId="9" xfId="0" applyFont="1" applyFill="1" applyBorder="1" applyAlignment="1">
      <alignment horizontal="center" vertical="center" wrapText="1"/>
    </xf>
    <xf numFmtId="0" fontId="32" fillId="0" borderId="9" xfId="0" applyFont="1" applyFill="1" applyBorder="1" applyAlignment="1">
      <alignment horizontal="justify" vertical="center" wrapText="1"/>
    </xf>
    <xf numFmtId="0" fontId="2" fillId="0" borderId="0" xfId="0" applyFont="1" applyFill="1" applyAlignment="1">
      <alignment vertical="center"/>
    </xf>
    <xf numFmtId="0" fontId="34" fillId="0" borderId="0" xfId="0" applyFont="1" applyFill="1" applyAlignment="1">
      <alignment horizontal="center" vertical="center"/>
    </xf>
    <xf numFmtId="0" fontId="37" fillId="0" borderId="2" xfId="0" applyFont="1" applyFill="1" applyBorder="1" applyAlignment="1">
      <alignment horizontal="center" vertical="center" wrapText="1"/>
    </xf>
    <xf numFmtId="176" fontId="31" fillId="0" borderId="7" xfId="0" applyNumberFormat="1" applyFont="1" applyFill="1" applyBorder="1" applyAlignment="1">
      <alignment horizontal="center" vertical="center" wrapText="1"/>
    </xf>
    <xf numFmtId="0" fontId="39" fillId="0" borderId="8" xfId="0" applyNumberFormat="1" applyFont="1" applyFill="1" applyBorder="1" applyAlignment="1">
      <alignment horizontal="center" vertical="center" wrapText="1"/>
    </xf>
    <xf numFmtId="0" fontId="39" fillId="0" borderId="5" xfId="0" applyFont="1" applyFill="1" applyBorder="1" applyAlignment="1">
      <alignment horizontal="center" vertical="center" wrapText="1"/>
    </xf>
    <xf numFmtId="0" fontId="39" fillId="0" borderId="5" xfId="0" applyNumberFormat="1" applyFont="1" applyFill="1" applyBorder="1" applyAlignment="1">
      <alignment horizontal="center" vertical="center" wrapText="1"/>
    </xf>
    <xf numFmtId="0" fontId="39" fillId="0" borderId="1" xfId="0" applyFont="1" applyFill="1" applyBorder="1" applyAlignment="1">
      <alignment horizontal="center" vertical="center" wrapText="1"/>
    </xf>
    <xf numFmtId="0" fontId="38" fillId="0" borderId="1" xfId="0" applyFont="1" applyFill="1" applyBorder="1" applyAlignment="1">
      <alignment horizontal="center" vertical="center"/>
    </xf>
    <xf numFmtId="0" fontId="37" fillId="0" borderId="7" xfId="0" applyFont="1" applyFill="1" applyBorder="1" applyAlignment="1">
      <alignment horizontal="center" vertical="center"/>
    </xf>
    <xf numFmtId="0" fontId="2" fillId="0" borderId="7" xfId="0" applyFont="1" applyFill="1" applyBorder="1" applyAlignment="1">
      <alignment horizontal="center" vertical="center" wrapText="1"/>
    </xf>
    <xf numFmtId="0" fontId="40" fillId="0" borderId="0" xfId="0" applyFont="1" applyFill="1">
      <alignment vertical="center"/>
    </xf>
    <xf numFmtId="176" fontId="32" fillId="0" borderId="1" xfId="0" applyNumberFormat="1" applyFont="1" applyFill="1" applyBorder="1" applyAlignment="1">
      <alignment horizontal="left" vertical="center" wrapText="1"/>
    </xf>
    <xf numFmtId="0" fontId="32" fillId="0" borderId="7" xfId="0" applyFont="1" applyFill="1" applyBorder="1" applyAlignment="1">
      <alignment horizontal="center" vertical="center" wrapText="1"/>
    </xf>
    <xf numFmtId="176" fontId="38" fillId="0" borderId="1" xfId="0" applyNumberFormat="1" applyFont="1" applyFill="1" applyBorder="1" applyAlignment="1">
      <alignment horizontal="left" vertical="center" wrapText="1"/>
    </xf>
    <xf numFmtId="0" fontId="32" fillId="0" borderId="10" xfId="0" applyFont="1" applyFill="1" applyBorder="1" applyAlignment="1">
      <alignment horizontal="center" vertical="center" wrapText="1"/>
    </xf>
    <xf numFmtId="0" fontId="30" fillId="0" borderId="1" xfId="0" applyFont="1" applyFill="1" applyBorder="1" applyAlignment="1">
      <alignment horizontal="center" vertical="center" wrapText="1"/>
    </xf>
    <xf numFmtId="0" fontId="22" fillId="0" borderId="7" xfId="0" applyFont="1" applyFill="1" applyBorder="1" applyAlignment="1">
      <alignment horizontal="center" vertical="center" wrapText="1"/>
    </xf>
    <xf numFmtId="0" fontId="0" fillId="0" borderId="0" xfId="0" applyFont="1" applyFill="1" applyAlignment="1">
      <alignment vertical="center" wrapText="1"/>
    </xf>
    <xf numFmtId="0" fontId="41" fillId="0" borderId="1" xfId="0" applyFont="1" applyFill="1" applyBorder="1" applyAlignment="1">
      <alignment horizontal="center" vertical="center" wrapText="1"/>
    </xf>
    <xf numFmtId="0" fontId="41" fillId="0" borderId="1" xfId="0" applyNumberFormat="1" applyFont="1" applyFill="1" applyBorder="1" applyAlignment="1">
      <alignment horizontal="center" vertical="center" wrapText="1"/>
    </xf>
    <xf numFmtId="0" fontId="22" fillId="0" borderId="11" xfId="0" applyFont="1" applyFill="1" applyBorder="1" applyAlignment="1">
      <alignment horizontal="center" vertical="center" wrapText="1"/>
    </xf>
  </cellXfs>
  <cellStyles count="60">
    <cellStyle name="常规" xfId="0" builtinId="0"/>
    <cellStyle name="千位分隔" xfId="1" builtinId="3"/>
    <cellStyle name="货币" xfId="2" builtinId="4"/>
    <cellStyle name="千位分隔[0]" xfId="3" builtinId="6"/>
    <cellStyle name="强调文字颜色 4" xfId="4"/>
    <cellStyle name="百分比" xfId="5" builtinId="5"/>
    <cellStyle name="货币[0]" xfId="6" builtinId="7"/>
    <cellStyle name="标题" xfId="7"/>
    <cellStyle name="输入" xfId="8"/>
    <cellStyle name="20% - 强调文字颜色 3" xfId="9"/>
    <cellStyle name="常规 3 5 2 2 2 2 2" xfId="10"/>
    <cellStyle name="超链接" xfId="11" builtinId="8"/>
    <cellStyle name="40% - 强调文字颜色 3" xfId="12"/>
    <cellStyle name="差" xfId="13"/>
    <cellStyle name="60% - 强调文字颜色 3" xfId="14"/>
    <cellStyle name="已访问的超链接" xfId="15" builtinId="9"/>
    <cellStyle name="常规 3 5 2 2 2" xfId="16"/>
    <cellStyle name="常规 2 2 2 2 2 2 2 2 2 2 2" xfId="17"/>
    <cellStyle name="常规 6" xfId="18"/>
    <cellStyle name="注释" xfId="19"/>
    <cellStyle name="60% - 强调文字颜色 2" xfId="20"/>
    <cellStyle name="标题 4" xfId="21"/>
    <cellStyle name="警告文本" xfId="22"/>
    <cellStyle name="常规 2 2 2 3 2 2 2" xfId="23"/>
    <cellStyle name="解释性文本" xfId="24"/>
    <cellStyle name="标题 1" xfId="25"/>
    <cellStyle name="标题 2" xfId="26"/>
    <cellStyle name="60% - 强调文字颜色 1" xfId="27"/>
    <cellStyle name="标题 3" xfId="28"/>
    <cellStyle name="60% - 强调文字颜色 4" xfId="29"/>
    <cellStyle name="输出" xfId="30"/>
    <cellStyle name="计算" xfId="31"/>
    <cellStyle name="检查单元格" xfId="32"/>
    <cellStyle name="20% - 强调文字颜色 6" xfId="33"/>
    <cellStyle name="强调文字颜色 2" xfId="34"/>
    <cellStyle name="链接单元格" xfId="35"/>
    <cellStyle name="汇总" xfId="36"/>
    <cellStyle name="好" xfId="37"/>
    <cellStyle name="常规 3 2 6" xfId="38"/>
    <cellStyle name="适中" xfId="39"/>
    <cellStyle name="20% - 强调文字颜色 5" xfId="40"/>
    <cellStyle name="强调文字颜色 1" xfId="41"/>
    <cellStyle name="20% - 强调文字颜色 1" xfId="42"/>
    <cellStyle name="40% - 强调文字颜色 1" xfId="43"/>
    <cellStyle name="20% - 强调文字颜色 2" xfId="44"/>
    <cellStyle name="40% - 强调文字颜色 2" xfId="45"/>
    <cellStyle name="强调文字颜色 3" xfId="46"/>
    <cellStyle name="20% - 强调文字颜色 4" xfId="47"/>
    <cellStyle name="40% - 强调文字颜色 4" xfId="48"/>
    <cellStyle name="强调文字颜色 5" xfId="49"/>
    <cellStyle name="40% - 强调文字颜色 5" xfId="50"/>
    <cellStyle name="60% - 强调文字颜色 5" xfId="51"/>
    <cellStyle name="强调文字颜色 6" xfId="52"/>
    <cellStyle name="40% - 强调文字颜色 6" xfId="53"/>
    <cellStyle name="60% - 强调文字颜色 6" xfId="54"/>
    <cellStyle name="常规 2" xfId="55"/>
    <cellStyle name="常规 3" xfId="56"/>
    <cellStyle name="常规 3 5 3" xfId="57"/>
    <cellStyle name="常规 4" xfId="58"/>
    <cellStyle name="常规 5" xfId="59"/>
  </cellStyles>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theme" Target="theme/theme1.xml"/><Relationship Id="rId4" Type="http://schemas.openxmlformats.org/officeDocument/2006/relationships/styles" Target="styles.xml"/><Relationship Id="rId5"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Times New Roman"/>
        <a:font script="Jpan" typeface="ＭＳ Ｐゴシック"/>
        <a:font script="Khmr" typeface="MoolBoran"/>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Times New Roman"/>
        <a:font script="Yiii" typeface="Microsoft Yi Baiti"/>
      </a:majorFont>
      <a:minorFont>
        <a:latin typeface="Calibri"/>
        <a:ea typeface=""/>
        <a:cs typeface=""/>
        <a:font script="Arab" typeface="Arial"/>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Arial"/>
        <a:font script="Jpan" typeface="ＭＳ Ｐゴシック"/>
        <a:font script="Khmr" typeface="DaunPenh"/>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Arial"/>
        <a:font script="Yiii" typeface="Microsoft Yi Baiti"/>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extraClrSchemeLst/>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N48"/>
  <sheetViews>
    <sheetView tabSelected="1" workbookViewId="0">
      <selection activeCell="A2" sqref="A2:M2"/>
    </sheetView>
  </sheetViews>
  <sheetFormatPr defaultColWidth="9" defaultRowHeight="14.25"/>
  <cols>
    <col min="1" max="1" width="4.625" style="38" customWidth="1"/>
    <col min="2" max="2" width="18.5" style="39" customWidth="1"/>
    <col min="3" max="3" width="5.875" style="39" customWidth="1"/>
    <col min="4" max="4" width="36.125" style="40" customWidth="1"/>
    <col min="5" max="5" width="5" style="39" customWidth="1"/>
    <col min="6" max="6" width="10.375" style="41" customWidth="1"/>
    <col min="7" max="7" width="20.875" style="42" customWidth="1"/>
    <col min="8" max="8" width="9.25" style="40" customWidth="1"/>
    <col min="9" max="9" width="41.375" style="40" customWidth="1"/>
    <col min="10" max="10" width="12" style="39" customWidth="1"/>
    <col min="11" max="11" width="13.625" style="39" customWidth="1"/>
    <col min="12" max="12" width="6.625" style="39" customWidth="1"/>
    <col min="13" max="13" width="5.5" style="43" customWidth="1"/>
    <col min="14" max="14" width="18.625" style="38" customWidth="1"/>
    <col min="15" max="16382" width="9" style="38"/>
  </cols>
  <sheetData>
    <row r="1" ht="20.25" spans="1:13">
      <c r="A1" s="44" t="s">
        <v>0</v>
      </c>
      <c r="B1" s="45"/>
      <c r="C1" s="45"/>
      <c r="D1" s="44"/>
      <c r="E1" s="45"/>
      <c r="F1" s="44"/>
      <c r="G1" s="46"/>
      <c r="H1" s="44"/>
      <c r="I1" s="44"/>
      <c r="J1" s="45"/>
      <c r="K1" s="45"/>
      <c r="L1" s="45"/>
      <c r="M1" s="45"/>
    </row>
    <row r="2" ht="32.1" customHeight="1" spans="1:13">
      <c r="A2" s="47" t="s">
        <v>1</v>
      </c>
      <c r="B2" s="47"/>
      <c r="C2" s="47"/>
      <c r="D2" s="47"/>
      <c r="E2" s="47"/>
      <c r="F2" s="47"/>
      <c r="G2" s="47"/>
      <c r="H2" s="47"/>
      <c r="I2" s="47"/>
      <c r="J2" s="47"/>
      <c r="K2" s="47"/>
      <c r="L2" s="98"/>
      <c r="M2" s="98"/>
    </row>
    <row r="3" ht="18.95" customHeight="1" spans="1:13">
      <c r="A3" s="48"/>
      <c r="B3" s="48"/>
      <c r="C3" s="48"/>
      <c r="D3" s="49"/>
      <c r="E3" s="48"/>
      <c r="F3" s="50"/>
      <c r="G3" s="51"/>
      <c r="H3" s="49"/>
      <c r="I3" s="49"/>
      <c r="J3" s="99" t="s">
        <v>2</v>
      </c>
      <c r="K3" s="99"/>
      <c r="L3" s="99"/>
      <c r="M3" s="99"/>
    </row>
    <row r="4" s="34" customFormat="1" ht="22" customHeight="1" spans="1:13">
      <c r="A4" s="52" t="s">
        <v>3</v>
      </c>
      <c r="B4" s="52" t="s">
        <v>4</v>
      </c>
      <c r="C4" s="52" t="s">
        <v>5</v>
      </c>
      <c r="D4" s="52" t="s">
        <v>6</v>
      </c>
      <c r="E4" s="52" t="s">
        <v>7</v>
      </c>
      <c r="F4" s="53" t="s">
        <v>8</v>
      </c>
      <c r="G4" s="54" t="s">
        <v>9</v>
      </c>
      <c r="H4" s="55" t="s">
        <v>10</v>
      </c>
      <c r="I4" s="100"/>
      <c r="J4" s="56" t="s">
        <v>11</v>
      </c>
      <c r="K4" s="56" t="s">
        <v>12</v>
      </c>
      <c r="L4" s="101" t="s">
        <v>13</v>
      </c>
      <c r="M4" s="102" t="s">
        <v>14</v>
      </c>
    </row>
    <row r="5" s="34" customFormat="1" ht="22" customHeight="1" spans="1:13">
      <c r="A5" s="52"/>
      <c r="B5" s="52"/>
      <c r="C5" s="52"/>
      <c r="D5" s="52"/>
      <c r="E5" s="52"/>
      <c r="F5" s="53"/>
      <c r="G5" s="56"/>
      <c r="H5" s="53" t="s">
        <v>15</v>
      </c>
      <c r="I5" s="53" t="s">
        <v>16</v>
      </c>
      <c r="J5" s="52"/>
      <c r="K5" s="52"/>
      <c r="L5" s="103"/>
      <c r="M5" s="104"/>
    </row>
    <row r="6" ht="26" customHeight="1" spans="1:14">
      <c r="A6" s="57" t="s">
        <v>17</v>
      </c>
      <c r="B6" s="58"/>
      <c r="C6" s="58"/>
      <c r="D6" s="59"/>
      <c r="E6" s="60"/>
      <c r="F6" s="61">
        <f>SUM(F7+F39)</f>
        <v>3819639</v>
      </c>
      <c r="G6" s="62"/>
      <c r="H6" s="61">
        <f>SUM(H7+H39)</f>
        <v>106048.85</v>
      </c>
      <c r="I6" s="61"/>
      <c r="J6" s="60"/>
      <c r="K6" s="105"/>
      <c r="L6" s="106"/>
      <c r="M6" s="107"/>
      <c r="N6" s="108"/>
    </row>
    <row r="7" ht="26" customHeight="1" spans="1:13">
      <c r="A7" s="63" t="s">
        <v>18</v>
      </c>
      <c r="B7" s="58"/>
      <c r="C7" s="58"/>
      <c r="D7" s="64"/>
      <c r="E7" s="59"/>
      <c r="F7" s="61">
        <f>SUM(F8+F24+F27+F21+F32+F35)</f>
        <v>2173939</v>
      </c>
      <c r="G7" s="62"/>
      <c r="H7" s="61">
        <f>H8+H24+H27+H21+H32+H35</f>
        <v>54048.85</v>
      </c>
      <c r="I7" s="61"/>
      <c r="J7" s="60"/>
      <c r="K7" s="105"/>
      <c r="L7" s="106"/>
      <c r="M7" s="107"/>
    </row>
    <row r="8" s="35" customFormat="1" ht="18" customHeight="1" spans="1:13">
      <c r="A8" s="65" t="s">
        <v>19</v>
      </c>
      <c r="B8" s="65" t="s">
        <v>20</v>
      </c>
      <c r="C8" s="65"/>
      <c r="D8" s="66"/>
      <c r="E8" s="65"/>
      <c r="F8" s="67">
        <f>SUM(F9:F20)</f>
        <v>442600</v>
      </c>
      <c r="G8" s="68"/>
      <c r="H8" s="67">
        <f>SUM(H9:H20)</f>
        <v>22430</v>
      </c>
      <c r="I8" s="109"/>
      <c r="J8" s="85"/>
      <c r="K8" s="85"/>
      <c r="L8" s="110"/>
      <c r="M8" s="110"/>
    </row>
    <row r="9" s="35" customFormat="1" ht="61" customHeight="1" spans="1:13">
      <c r="A9" s="69" t="s">
        <v>21</v>
      </c>
      <c r="B9" s="70" t="s">
        <v>22</v>
      </c>
      <c r="C9" s="70" t="s">
        <v>23</v>
      </c>
      <c r="D9" s="71" t="s">
        <v>24</v>
      </c>
      <c r="E9" s="70" t="s">
        <v>25</v>
      </c>
      <c r="F9" s="72">
        <v>60000</v>
      </c>
      <c r="G9" s="73" t="s">
        <v>26</v>
      </c>
      <c r="H9" s="72">
        <v>10000</v>
      </c>
      <c r="I9" s="111" t="s">
        <v>27</v>
      </c>
      <c r="J9" s="85" t="s">
        <v>28</v>
      </c>
      <c r="K9" s="85" t="s">
        <v>29</v>
      </c>
      <c r="L9" s="110" t="s">
        <v>30</v>
      </c>
      <c r="M9" s="112" t="s">
        <v>31</v>
      </c>
    </row>
    <row r="10" s="35" customFormat="1" ht="60" customHeight="1" spans="1:13">
      <c r="A10" s="74"/>
      <c r="B10" s="75"/>
      <c r="C10" s="75"/>
      <c r="D10" s="76"/>
      <c r="E10" s="75"/>
      <c r="F10" s="77"/>
      <c r="G10" s="78"/>
      <c r="H10" s="77"/>
      <c r="I10" s="111" t="s">
        <v>32</v>
      </c>
      <c r="J10" s="85" t="s">
        <v>33</v>
      </c>
      <c r="K10" s="85" t="s">
        <v>34</v>
      </c>
      <c r="L10" s="85" t="s">
        <v>35</v>
      </c>
      <c r="M10" s="85" t="s">
        <v>36</v>
      </c>
    </row>
    <row r="11" s="35" customFormat="1" ht="63" customHeight="1" spans="1:13">
      <c r="A11" s="74"/>
      <c r="B11" s="75"/>
      <c r="C11" s="75"/>
      <c r="D11" s="76"/>
      <c r="E11" s="75"/>
      <c r="F11" s="77"/>
      <c r="G11" s="78"/>
      <c r="H11" s="77"/>
      <c r="I11" s="111" t="s">
        <v>37</v>
      </c>
      <c r="J11" s="85" t="s">
        <v>33</v>
      </c>
      <c r="K11" s="85" t="s">
        <v>38</v>
      </c>
      <c r="L11" s="85" t="s">
        <v>39</v>
      </c>
      <c r="M11" s="85"/>
    </row>
    <row r="12" s="35" customFormat="1" ht="112" customHeight="1" spans="1:13">
      <c r="A12" s="74"/>
      <c r="B12" s="75"/>
      <c r="C12" s="75"/>
      <c r="D12" s="76"/>
      <c r="E12" s="75"/>
      <c r="F12" s="77"/>
      <c r="G12" s="78"/>
      <c r="H12" s="77"/>
      <c r="I12" s="111" t="s">
        <v>40</v>
      </c>
      <c r="J12" s="85" t="s">
        <v>33</v>
      </c>
      <c r="K12" s="85" t="s">
        <v>41</v>
      </c>
      <c r="L12" s="85" t="s">
        <v>42</v>
      </c>
      <c r="M12" s="112" t="s">
        <v>31</v>
      </c>
    </row>
    <row r="13" s="35" customFormat="1" ht="35" customHeight="1" spans="1:13">
      <c r="A13" s="74"/>
      <c r="B13" s="75"/>
      <c r="C13" s="75"/>
      <c r="D13" s="76"/>
      <c r="E13" s="75"/>
      <c r="F13" s="77"/>
      <c r="G13" s="78"/>
      <c r="H13" s="77"/>
      <c r="I13" s="111" t="s">
        <v>43</v>
      </c>
      <c r="J13" s="85" t="s">
        <v>33</v>
      </c>
      <c r="K13" s="85" t="s">
        <v>44</v>
      </c>
      <c r="L13" s="110" t="s">
        <v>45</v>
      </c>
      <c r="M13" s="85" t="s">
        <v>46</v>
      </c>
    </row>
    <row r="14" s="35" customFormat="1" ht="38" customHeight="1" spans="1:13">
      <c r="A14" s="74"/>
      <c r="B14" s="75"/>
      <c r="C14" s="75"/>
      <c r="D14" s="76"/>
      <c r="E14" s="75"/>
      <c r="F14" s="77"/>
      <c r="G14" s="78"/>
      <c r="H14" s="77"/>
      <c r="I14" s="111" t="s">
        <v>47</v>
      </c>
      <c r="J14" s="85" t="s">
        <v>33</v>
      </c>
      <c r="K14" s="85" t="s">
        <v>44</v>
      </c>
      <c r="L14" s="110" t="s">
        <v>45</v>
      </c>
      <c r="M14" s="85" t="s">
        <v>46</v>
      </c>
    </row>
    <row r="15" s="35" customFormat="1" ht="45" customHeight="1" spans="1:13">
      <c r="A15" s="74"/>
      <c r="B15" s="75"/>
      <c r="C15" s="75"/>
      <c r="D15" s="76"/>
      <c r="E15" s="75"/>
      <c r="F15" s="77"/>
      <c r="G15" s="78"/>
      <c r="H15" s="77"/>
      <c r="I15" s="111" t="s">
        <v>48</v>
      </c>
      <c r="J15" s="85" t="s">
        <v>33</v>
      </c>
      <c r="K15" s="85" t="s">
        <v>44</v>
      </c>
      <c r="L15" s="110" t="s">
        <v>45</v>
      </c>
      <c r="M15" s="85" t="s">
        <v>46</v>
      </c>
    </row>
    <row r="16" s="35" customFormat="1" ht="68" customHeight="1" spans="1:13">
      <c r="A16" s="79"/>
      <c r="B16" s="80"/>
      <c r="C16" s="80"/>
      <c r="D16" s="81"/>
      <c r="E16" s="80"/>
      <c r="F16" s="82"/>
      <c r="G16" s="83"/>
      <c r="H16" s="82"/>
      <c r="I16" s="111" t="s">
        <v>49</v>
      </c>
      <c r="J16" s="85" t="s">
        <v>33</v>
      </c>
      <c r="K16" s="85" t="s">
        <v>44</v>
      </c>
      <c r="L16" s="110" t="s">
        <v>45</v>
      </c>
      <c r="M16" s="85" t="s">
        <v>46</v>
      </c>
    </row>
    <row r="17" s="35" customFormat="1" ht="81" customHeight="1" spans="1:13">
      <c r="A17" s="84" t="s">
        <v>50</v>
      </c>
      <c r="B17" s="85" t="s">
        <v>51</v>
      </c>
      <c r="C17" s="85" t="s">
        <v>23</v>
      </c>
      <c r="D17" s="86" t="s">
        <v>52</v>
      </c>
      <c r="E17" s="80" t="s">
        <v>53</v>
      </c>
      <c r="F17" s="82">
        <v>290600</v>
      </c>
      <c r="G17" s="83" t="s">
        <v>54</v>
      </c>
      <c r="H17" s="82" t="s">
        <v>33</v>
      </c>
      <c r="I17" s="86" t="s">
        <v>55</v>
      </c>
      <c r="J17" s="85" t="s">
        <v>28</v>
      </c>
      <c r="K17" s="85" t="s">
        <v>56</v>
      </c>
      <c r="L17" s="110" t="s">
        <v>57</v>
      </c>
      <c r="M17" s="110" t="s">
        <v>31</v>
      </c>
    </row>
    <row r="18" s="35" customFormat="1" ht="99" customHeight="1" spans="1:13">
      <c r="A18" s="84" t="s">
        <v>58</v>
      </c>
      <c r="B18" s="85" t="s">
        <v>59</v>
      </c>
      <c r="C18" s="85" t="s">
        <v>23</v>
      </c>
      <c r="D18" s="86" t="s">
        <v>60</v>
      </c>
      <c r="E18" s="85" t="s">
        <v>25</v>
      </c>
      <c r="F18" s="87">
        <v>40000</v>
      </c>
      <c r="G18" s="88" t="s">
        <v>61</v>
      </c>
      <c r="H18" s="87">
        <v>2280</v>
      </c>
      <c r="I18" s="109" t="s">
        <v>62</v>
      </c>
      <c r="J18" s="85" t="s">
        <v>63</v>
      </c>
      <c r="K18" s="85" t="s">
        <v>56</v>
      </c>
      <c r="L18" s="110" t="s">
        <v>57</v>
      </c>
      <c r="M18" s="110" t="s">
        <v>31</v>
      </c>
    </row>
    <row r="19" s="35" customFormat="1" ht="104" customHeight="1" spans="1:13">
      <c r="A19" s="84" t="s">
        <v>64</v>
      </c>
      <c r="B19" s="85" t="s">
        <v>65</v>
      </c>
      <c r="C19" s="85" t="s">
        <v>23</v>
      </c>
      <c r="D19" s="86" t="s">
        <v>66</v>
      </c>
      <c r="E19" s="85" t="s">
        <v>25</v>
      </c>
      <c r="F19" s="87">
        <v>50000</v>
      </c>
      <c r="G19" s="88" t="s">
        <v>67</v>
      </c>
      <c r="H19" s="87">
        <v>10000</v>
      </c>
      <c r="I19" s="86" t="s">
        <v>68</v>
      </c>
      <c r="J19" s="85" t="s">
        <v>69</v>
      </c>
      <c r="K19" s="85" t="s">
        <v>70</v>
      </c>
      <c r="L19" s="110" t="s">
        <v>57</v>
      </c>
      <c r="M19" s="110" t="s">
        <v>31</v>
      </c>
    </row>
    <row r="20" ht="88" customHeight="1" spans="1:13">
      <c r="A20" s="84" t="s">
        <v>71</v>
      </c>
      <c r="B20" s="85" t="s">
        <v>72</v>
      </c>
      <c r="C20" s="85" t="s">
        <v>23</v>
      </c>
      <c r="D20" s="86" t="s">
        <v>73</v>
      </c>
      <c r="E20" s="85" t="s">
        <v>25</v>
      </c>
      <c r="F20" s="87">
        <v>2000</v>
      </c>
      <c r="G20" s="88" t="s">
        <v>74</v>
      </c>
      <c r="H20" s="87">
        <v>150</v>
      </c>
      <c r="I20" s="109" t="s">
        <v>75</v>
      </c>
      <c r="J20" s="85" t="s">
        <v>76</v>
      </c>
      <c r="K20" s="85" t="s">
        <v>44</v>
      </c>
      <c r="L20" s="110" t="s">
        <v>45</v>
      </c>
      <c r="M20" s="85" t="s">
        <v>46</v>
      </c>
    </row>
    <row r="21" s="35" customFormat="1" ht="12" spans="1:13">
      <c r="A21" s="65" t="s">
        <v>77</v>
      </c>
      <c r="B21" s="65" t="s">
        <v>78</v>
      </c>
      <c r="C21" s="65" t="s">
        <v>23</v>
      </c>
      <c r="D21" s="65"/>
      <c r="E21" s="65"/>
      <c r="F21" s="67">
        <f>SUM(F22:F23)</f>
        <v>81017</v>
      </c>
      <c r="G21" s="68" t="s">
        <v>79</v>
      </c>
      <c r="H21" s="67">
        <f>SUM(H22:H23)</f>
        <v>500</v>
      </c>
      <c r="I21" s="109"/>
      <c r="J21" s="85"/>
      <c r="K21" s="85"/>
      <c r="L21" s="110"/>
      <c r="M21" s="85"/>
    </row>
    <row r="22" s="36" customFormat="1" ht="122" customHeight="1" spans="1:13">
      <c r="A22" s="89" t="s">
        <v>80</v>
      </c>
      <c r="B22" s="20" t="s">
        <v>81</v>
      </c>
      <c r="C22" s="20" t="s">
        <v>23</v>
      </c>
      <c r="D22" s="21" t="s">
        <v>82</v>
      </c>
      <c r="E22" s="20" t="s">
        <v>83</v>
      </c>
      <c r="F22" s="90">
        <v>58000</v>
      </c>
      <c r="G22" s="31" t="s">
        <v>84</v>
      </c>
      <c r="H22" s="20">
        <v>500</v>
      </c>
      <c r="I22" s="21" t="s">
        <v>85</v>
      </c>
      <c r="J22" s="20" t="s">
        <v>86</v>
      </c>
      <c r="K22" s="20" t="s">
        <v>87</v>
      </c>
      <c r="L22" s="113" t="s">
        <v>88</v>
      </c>
      <c r="M22" s="20" t="s">
        <v>89</v>
      </c>
    </row>
    <row r="23" ht="131" customHeight="1" spans="1:14">
      <c r="A23" s="84" t="s">
        <v>90</v>
      </c>
      <c r="B23" s="85" t="s">
        <v>91</v>
      </c>
      <c r="C23" s="85" t="s">
        <v>23</v>
      </c>
      <c r="D23" s="86" t="s">
        <v>92</v>
      </c>
      <c r="E23" s="85" t="s">
        <v>93</v>
      </c>
      <c r="F23" s="91">
        <v>23017</v>
      </c>
      <c r="G23" s="88" t="s">
        <v>94</v>
      </c>
      <c r="H23" s="92" t="s">
        <v>33</v>
      </c>
      <c r="I23" s="109" t="s">
        <v>55</v>
      </c>
      <c r="J23" s="20" t="s">
        <v>95</v>
      </c>
      <c r="K23" s="20" t="s">
        <v>96</v>
      </c>
      <c r="L23" s="114" t="s">
        <v>97</v>
      </c>
      <c r="M23" s="114" t="s">
        <v>31</v>
      </c>
      <c r="N23" s="115"/>
    </row>
    <row r="24" s="35" customFormat="1" ht="18" customHeight="1" spans="1:13">
      <c r="A24" s="65" t="s">
        <v>98</v>
      </c>
      <c r="B24" s="65" t="s">
        <v>99</v>
      </c>
      <c r="C24" s="65" t="s">
        <v>23</v>
      </c>
      <c r="D24" s="65"/>
      <c r="E24" s="65"/>
      <c r="F24" s="67">
        <f>SUM(F25:F26)</f>
        <v>623225</v>
      </c>
      <c r="G24" s="68" t="s">
        <v>79</v>
      </c>
      <c r="H24" s="67">
        <f>SUM(H25:H26)</f>
        <v>10000</v>
      </c>
      <c r="I24" s="87"/>
      <c r="J24" s="85"/>
      <c r="K24" s="85"/>
      <c r="L24" s="110"/>
      <c r="M24" s="110"/>
    </row>
    <row r="25" ht="129" customHeight="1" spans="1:13">
      <c r="A25" s="65" t="s">
        <v>100</v>
      </c>
      <c r="B25" s="85" t="s">
        <v>101</v>
      </c>
      <c r="C25" s="85" t="s">
        <v>23</v>
      </c>
      <c r="D25" s="86" t="s">
        <v>102</v>
      </c>
      <c r="E25" s="85" t="s">
        <v>103</v>
      </c>
      <c r="F25" s="87">
        <v>536600</v>
      </c>
      <c r="G25" s="88" t="s">
        <v>104</v>
      </c>
      <c r="H25" s="87">
        <v>10000</v>
      </c>
      <c r="I25" s="109" t="s">
        <v>105</v>
      </c>
      <c r="J25" s="85" t="s">
        <v>106</v>
      </c>
      <c r="K25" s="85" t="s">
        <v>107</v>
      </c>
      <c r="L25" s="116" t="s">
        <v>108</v>
      </c>
      <c r="M25" s="110" t="s">
        <v>31</v>
      </c>
    </row>
    <row r="26" ht="126" customHeight="1" spans="1:13">
      <c r="A26" s="65">
        <v>9</v>
      </c>
      <c r="B26" s="85" t="s">
        <v>109</v>
      </c>
      <c r="C26" s="85" t="s">
        <v>23</v>
      </c>
      <c r="D26" s="86" t="s">
        <v>110</v>
      </c>
      <c r="E26" s="85" t="s">
        <v>111</v>
      </c>
      <c r="F26" s="87">
        <v>86625</v>
      </c>
      <c r="G26" s="88" t="s">
        <v>67</v>
      </c>
      <c r="H26" s="87" t="s">
        <v>33</v>
      </c>
      <c r="I26" s="86" t="s">
        <v>55</v>
      </c>
      <c r="J26" s="85" t="s">
        <v>112</v>
      </c>
      <c r="K26" s="85" t="s">
        <v>113</v>
      </c>
      <c r="L26" s="117" t="s">
        <v>114</v>
      </c>
      <c r="M26" s="110" t="s">
        <v>31</v>
      </c>
    </row>
    <row r="27" s="35" customFormat="1" ht="18" customHeight="1" spans="1:13">
      <c r="A27" s="65" t="s">
        <v>115</v>
      </c>
      <c r="B27" s="65" t="s">
        <v>116</v>
      </c>
      <c r="C27" s="65" t="s">
        <v>23</v>
      </c>
      <c r="D27" s="66"/>
      <c r="E27" s="65"/>
      <c r="F27" s="67">
        <f>SUM(F28:F31)</f>
        <v>263831</v>
      </c>
      <c r="G27" s="68" t="s">
        <v>79</v>
      </c>
      <c r="H27" s="67">
        <f>SUM(H28:H31)</f>
        <v>476</v>
      </c>
      <c r="I27" s="109"/>
      <c r="J27" s="85"/>
      <c r="K27" s="85"/>
      <c r="L27" s="110"/>
      <c r="M27" s="110"/>
    </row>
    <row r="28" ht="108" customHeight="1" spans="1:13">
      <c r="A28" s="93" t="s">
        <v>117</v>
      </c>
      <c r="B28" s="85" t="s">
        <v>118</v>
      </c>
      <c r="C28" s="85" t="s">
        <v>23</v>
      </c>
      <c r="D28" s="86" t="s">
        <v>119</v>
      </c>
      <c r="E28" s="85" t="s">
        <v>120</v>
      </c>
      <c r="F28" s="87">
        <v>188731</v>
      </c>
      <c r="G28" s="88" t="s">
        <v>121</v>
      </c>
      <c r="H28" s="87" t="s">
        <v>33</v>
      </c>
      <c r="I28" s="86" t="s">
        <v>55</v>
      </c>
      <c r="J28" s="85" t="s">
        <v>122</v>
      </c>
      <c r="K28" s="85" t="s">
        <v>123</v>
      </c>
      <c r="L28" s="110" t="s">
        <v>124</v>
      </c>
      <c r="M28" s="110" t="s">
        <v>125</v>
      </c>
    </row>
    <row r="29" ht="154" customHeight="1" spans="1:13">
      <c r="A29" s="93">
        <v>11</v>
      </c>
      <c r="B29" s="85" t="s">
        <v>126</v>
      </c>
      <c r="C29" s="85" t="s">
        <v>23</v>
      </c>
      <c r="D29" s="86" t="s">
        <v>127</v>
      </c>
      <c r="E29" s="85" t="s">
        <v>128</v>
      </c>
      <c r="F29" s="87">
        <v>20000</v>
      </c>
      <c r="G29" s="88" t="s">
        <v>129</v>
      </c>
      <c r="H29" s="87">
        <v>276</v>
      </c>
      <c r="I29" s="109" t="s">
        <v>130</v>
      </c>
      <c r="J29" s="85" t="s">
        <v>131</v>
      </c>
      <c r="K29" s="85" t="s">
        <v>132</v>
      </c>
      <c r="L29" s="85" t="s">
        <v>133</v>
      </c>
      <c r="M29" s="85" t="s">
        <v>89</v>
      </c>
    </row>
    <row r="30" ht="76" customHeight="1" spans="1:13">
      <c r="A30" s="93">
        <v>12</v>
      </c>
      <c r="B30" s="85" t="s">
        <v>134</v>
      </c>
      <c r="C30" s="85" t="s">
        <v>23</v>
      </c>
      <c r="D30" s="86" t="s">
        <v>135</v>
      </c>
      <c r="E30" s="85" t="s">
        <v>136</v>
      </c>
      <c r="F30" s="87">
        <v>45300</v>
      </c>
      <c r="G30" s="88" t="s">
        <v>137</v>
      </c>
      <c r="H30" s="87" t="s">
        <v>33</v>
      </c>
      <c r="I30" s="86" t="s">
        <v>55</v>
      </c>
      <c r="J30" s="20" t="s">
        <v>138</v>
      </c>
      <c r="K30" s="85" t="s">
        <v>56</v>
      </c>
      <c r="L30" s="116" t="s">
        <v>57</v>
      </c>
      <c r="M30" s="110" t="s">
        <v>31</v>
      </c>
    </row>
    <row r="31" ht="92" customHeight="1" spans="1:13">
      <c r="A31" s="93">
        <v>13</v>
      </c>
      <c r="B31" s="85" t="s">
        <v>139</v>
      </c>
      <c r="C31" s="85" t="s">
        <v>140</v>
      </c>
      <c r="D31" s="86" t="s">
        <v>141</v>
      </c>
      <c r="E31" s="85" t="s">
        <v>25</v>
      </c>
      <c r="F31" s="87">
        <v>9800</v>
      </c>
      <c r="G31" s="88" t="s">
        <v>67</v>
      </c>
      <c r="H31" s="87">
        <v>200</v>
      </c>
      <c r="I31" s="86" t="s">
        <v>55</v>
      </c>
      <c r="J31" s="85" t="s">
        <v>142</v>
      </c>
      <c r="K31" s="85" t="s">
        <v>123</v>
      </c>
      <c r="L31" s="110" t="s">
        <v>124</v>
      </c>
      <c r="M31" s="110" t="s">
        <v>143</v>
      </c>
    </row>
    <row r="32" s="35" customFormat="1" ht="18" customHeight="1" spans="1:13">
      <c r="A32" s="65" t="s">
        <v>144</v>
      </c>
      <c r="B32" s="65" t="s">
        <v>145</v>
      </c>
      <c r="C32" s="65" t="s">
        <v>23</v>
      </c>
      <c r="D32" s="65"/>
      <c r="E32" s="65"/>
      <c r="F32" s="67">
        <f>SUM(F33:F34)</f>
        <v>545000</v>
      </c>
      <c r="G32" s="68" t="s">
        <v>79</v>
      </c>
      <c r="H32" s="67">
        <f>SUM(H33:H34)</f>
        <v>7000</v>
      </c>
      <c r="I32" s="109"/>
      <c r="J32" s="85"/>
      <c r="K32" s="85"/>
      <c r="L32" s="110"/>
      <c r="M32" s="110"/>
    </row>
    <row r="33" ht="103" customHeight="1" spans="1:13">
      <c r="A33" s="84" t="s">
        <v>146</v>
      </c>
      <c r="B33" s="85" t="s">
        <v>147</v>
      </c>
      <c r="C33" s="85" t="s">
        <v>140</v>
      </c>
      <c r="D33" s="86" t="s">
        <v>148</v>
      </c>
      <c r="E33" s="85" t="s">
        <v>120</v>
      </c>
      <c r="F33" s="87">
        <v>295000</v>
      </c>
      <c r="G33" s="94" t="s">
        <v>149</v>
      </c>
      <c r="H33" s="87">
        <v>7000</v>
      </c>
      <c r="I33" s="86" t="s">
        <v>150</v>
      </c>
      <c r="J33" s="20" t="s">
        <v>151</v>
      </c>
      <c r="K33" s="85" t="s">
        <v>152</v>
      </c>
      <c r="L33" s="110" t="s">
        <v>153</v>
      </c>
      <c r="M33" s="110" t="s">
        <v>154</v>
      </c>
    </row>
    <row r="34" ht="112" customHeight="1" spans="1:13">
      <c r="A34" s="84" t="s">
        <v>155</v>
      </c>
      <c r="B34" s="85" t="s">
        <v>156</v>
      </c>
      <c r="C34" s="85" t="s">
        <v>23</v>
      </c>
      <c r="D34" s="86" t="s">
        <v>157</v>
      </c>
      <c r="E34" s="85" t="s">
        <v>83</v>
      </c>
      <c r="F34" s="87">
        <v>250000</v>
      </c>
      <c r="G34" s="94" t="s">
        <v>158</v>
      </c>
      <c r="H34" s="87" t="s">
        <v>33</v>
      </c>
      <c r="I34" s="86" t="s">
        <v>55</v>
      </c>
      <c r="J34" s="85" t="s">
        <v>159</v>
      </c>
      <c r="K34" s="85" t="s">
        <v>160</v>
      </c>
      <c r="L34" s="110" t="s">
        <v>161</v>
      </c>
      <c r="M34" s="110" t="s">
        <v>162</v>
      </c>
    </row>
    <row r="35" s="35" customFormat="1" ht="18" customHeight="1" spans="1:13">
      <c r="A35" s="65" t="s">
        <v>163</v>
      </c>
      <c r="B35" s="65" t="s">
        <v>164</v>
      </c>
      <c r="C35" s="65" t="s">
        <v>23</v>
      </c>
      <c r="D35" s="65"/>
      <c r="E35" s="65"/>
      <c r="F35" s="67">
        <f>SUM(F36:F38)</f>
        <v>218266</v>
      </c>
      <c r="G35" s="68" t="s">
        <v>79</v>
      </c>
      <c r="H35" s="67">
        <f>SUM(H36:H38)</f>
        <v>13642.85</v>
      </c>
      <c r="I35" s="109"/>
      <c r="J35" s="85"/>
      <c r="K35" s="85"/>
      <c r="L35" s="110"/>
      <c r="M35" s="110"/>
    </row>
    <row r="36" s="35" customFormat="1" ht="186" customHeight="1" spans="1:13">
      <c r="A36" s="65" t="s">
        <v>165</v>
      </c>
      <c r="B36" s="85" t="s">
        <v>166</v>
      </c>
      <c r="C36" s="85" t="s">
        <v>23</v>
      </c>
      <c r="D36" s="86" t="s">
        <v>167</v>
      </c>
      <c r="E36" s="85" t="s">
        <v>168</v>
      </c>
      <c r="F36" s="85">
        <v>209566</v>
      </c>
      <c r="G36" s="88" t="s">
        <v>158</v>
      </c>
      <c r="H36" s="87" t="s">
        <v>33</v>
      </c>
      <c r="I36" s="86" t="s">
        <v>55</v>
      </c>
      <c r="J36" s="85" t="s">
        <v>169</v>
      </c>
      <c r="K36" s="85" t="s">
        <v>170</v>
      </c>
      <c r="L36" s="110" t="s">
        <v>171</v>
      </c>
      <c r="M36" s="85" t="s">
        <v>172</v>
      </c>
    </row>
    <row r="37" s="35" customFormat="1" ht="90" customHeight="1" spans="1:13">
      <c r="A37" s="65">
        <v>17</v>
      </c>
      <c r="B37" s="85" t="s">
        <v>173</v>
      </c>
      <c r="C37" s="85" t="s">
        <v>23</v>
      </c>
      <c r="D37" s="86" t="s">
        <v>174</v>
      </c>
      <c r="E37" s="85" t="s">
        <v>175</v>
      </c>
      <c r="F37" s="85" t="s">
        <v>176</v>
      </c>
      <c r="G37" s="88" t="s">
        <v>177</v>
      </c>
      <c r="H37" s="85">
        <v>10000</v>
      </c>
      <c r="I37" s="86" t="s">
        <v>178</v>
      </c>
      <c r="J37" s="95" t="s">
        <v>179</v>
      </c>
      <c r="K37" s="95" t="s">
        <v>180</v>
      </c>
      <c r="L37" s="85" t="s">
        <v>181</v>
      </c>
      <c r="M37" s="85" t="s">
        <v>182</v>
      </c>
    </row>
    <row r="38" ht="101" customHeight="1" spans="1:13">
      <c r="A38" s="65">
        <v>18</v>
      </c>
      <c r="B38" s="85" t="s">
        <v>183</v>
      </c>
      <c r="C38" s="85" t="s">
        <v>23</v>
      </c>
      <c r="D38" s="86" t="s">
        <v>184</v>
      </c>
      <c r="E38" s="85" t="s">
        <v>25</v>
      </c>
      <c r="F38" s="85">
        <v>8700</v>
      </c>
      <c r="G38" s="88" t="s">
        <v>67</v>
      </c>
      <c r="H38" s="85">
        <v>3642.85</v>
      </c>
      <c r="I38" s="86" t="s">
        <v>185</v>
      </c>
      <c r="J38" s="85" t="s">
        <v>186</v>
      </c>
      <c r="K38" s="85" t="s">
        <v>187</v>
      </c>
      <c r="L38" s="110" t="s">
        <v>188</v>
      </c>
      <c r="M38" s="110" t="s">
        <v>125</v>
      </c>
    </row>
    <row r="39" ht="30.95" customHeight="1" spans="1:13">
      <c r="A39" s="63" t="s">
        <v>189</v>
      </c>
      <c r="B39" s="58"/>
      <c r="C39" s="58"/>
      <c r="D39" s="64"/>
      <c r="E39" s="59"/>
      <c r="F39" s="61">
        <f>SUM(F40:F46)</f>
        <v>1645700</v>
      </c>
      <c r="G39" s="62"/>
      <c r="H39" s="61">
        <f>SUM(H40:H46)</f>
        <v>52000</v>
      </c>
      <c r="I39" s="61"/>
      <c r="J39" s="60"/>
      <c r="K39" s="105"/>
      <c r="L39" s="106"/>
      <c r="M39" s="107"/>
    </row>
    <row r="40" s="35" customFormat="1" ht="90" customHeight="1" spans="1:13">
      <c r="A40" s="84" t="s">
        <v>190</v>
      </c>
      <c r="B40" s="85" t="s">
        <v>191</v>
      </c>
      <c r="C40" s="85" t="s">
        <v>23</v>
      </c>
      <c r="D40" s="86" t="s">
        <v>192</v>
      </c>
      <c r="E40" s="85" t="s">
        <v>120</v>
      </c>
      <c r="F40" s="87">
        <v>401700</v>
      </c>
      <c r="G40" s="94" t="s">
        <v>193</v>
      </c>
      <c r="H40" s="87" t="s">
        <v>33</v>
      </c>
      <c r="I40" s="109" t="s">
        <v>194</v>
      </c>
      <c r="J40" s="85" t="s">
        <v>195</v>
      </c>
      <c r="K40" s="85" t="s">
        <v>196</v>
      </c>
      <c r="L40" s="110" t="s">
        <v>197</v>
      </c>
      <c r="M40" s="110" t="s">
        <v>198</v>
      </c>
    </row>
    <row r="41" ht="114.95" customHeight="1" spans="1:13">
      <c r="A41" s="84" t="s">
        <v>199</v>
      </c>
      <c r="B41" s="85" t="s">
        <v>200</v>
      </c>
      <c r="C41" s="85" t="s">
        <v>23</v>
      </c>
      <c r="D41" s="86" t="s">
        <v>201</v>
      </c>
      <c r="E41" s="85" t="s">
        <v>83</v>
      </c>
      <c r="F41" s="85">
        <v>100000</v>
      </c>
      <c r="G41" s="88" t="s">
        <v>202</v>
      </c>
      <c r="H41" s="85" t="s">
        <v>33</v>
      </c>
      <c r="I41" s="109" t="s">
        <v>55</v>
      </c>
      <c r="J41" s="85" t="s">
        <v>203</v>
      </c>
      <c r="K41" s="85" t="s">
        <v>204</v>
      </c>
      <c r="L41" s="116" t="s">
        <v>205</v>
      </c>
      <c r="M41" s="118" t="s">
        <v>89</v>
      </c>
    </row>
    <row r="42" s="37" customFormat="1" ht="90" customHeight="1" spans="1:13">
      <c r="A42" s="84" t="s">
        <v>206</v>
      </c>
      <c r="B42" s="85" t="s">
        <v>207</v>
      </c>
      <c r="C42" s="85" t="s">
        <v>23</v>
      </c>
      <c r="D42" s="86" t="s">
        <v>208</v>
      </c>
      <c r="E42" s="85" t="s">
        <v>25</v>
      </c>
      <c r="F42" s="87">
        <v>30000</v>
      </c>
      <c r="G42" s="88" t="s">
        <v>209</v>
      </c>
      <c r="H42" s="87" t="s">
        <v>33</v>
      </c>
      <c r="I42" s="109" t="s">
        <v>55</v>
      </c>
      <c r="J42" s="85" t="s">
        <v>76</v>
      </c>
      <c r="K42" s="85" t="s">
        <v>44</v>
      </c>
      <c r="L42" s="85" t="s">
        <v>45</v>
      </c>
      <c r="M42" s="85" t="s">
        <v>46</v>
      </c>
    </row>
    <row r="43" ht="96" customHeight="1" spans="1:13">
      <c r="A43" s="65" t="s">
        <v>210</v>
      </c>
      <c r="B43" s="85" t="s">
        <v>211</v>
      </c>
      <c r="C43" s="85" t="s">
        <v>23</v>
      </c>
      <c r="D43" s="86" t="s">
        <v>212</v>
      </c>
      <c r="E43" s="85" t="s">
        <v>25</v>
      </c>
      <c r="F43" s="85">
        <v>79000</v>
      </c>
      <c r="G43" s="88" t="s">
        <v>213</v>
      </c>
      <c r="H43" s="85">
        <v>2000</v>
      </c>
      <c r="I43" s="86" t="s">
        <v>214</v>
      </c>
      <c r="J43" s="85" t="s">
        <v>215</v>
      </c>
      <c r="K43" s="85" t="s">
        <v>187</v>
      </c>
      <c r="L43" s="110" t="s">
        <v>188</v>
      </c>
      <c r="M43" s="110" t="s">
        <v>125</v>
      </c>
    </row>
    <row r="44" ht="66" customHeight="1" spans="1:13">
      <c r="A44" s="65" t="s">
        <v>216</v>
      </c>
      <c r="B44" s="85" t="s">
        <v>217</v>
      </c>
      <c r="C44" s="95" t="s">
        <v>140</v>
      </c>
      <c r="D44" s="86" t="s">
        <v>218</v>
      </c>
      <c r="E44" s="85" t="s">
        <v>219</v>
      </c>
      <c r="F44" s="87">
        <v>800000</v>
      </c>
      <c r="G44" s="96" t="s">
        <v>220</v>
      </c>
      <c r="H44" s="87">
        <v>50000</v>
      </c>
      <c r="I44" s="86" t="s">
        <v>221</v>
      </c>
      <c r="J44" s="85" t="s">
        <v>222</v>
      </c>
      <c r="K44" s="85" t="s">
        <v>223</v>
      </c>
      <c r="L44" s="85" t="s">
        <v>224</v>
      </c>
      <c r="M44" s="85" t="s">
        <v>46</v>
      </c>
    </row>
    <row r="45" ht="69.95" customHeight="1" spans="1:13">
      <c r="A45" s="65" t="s">
        <v>225</v>
      </c>
      <c r="B45" s="85" t="s">
        <v>226</v>
      </c>
      <c r="C45" s="85" t="s">
        <v>23</v>
      </c>
      <c r="D45" s="86" t="s">
        <v>227</v>
      </c>
      <c r="E45" s="85" t="s">
        <v>25</v>
      </c>
      <c r="F45" s="85">
        <v>200000</v>
      </c>
      <c r="G45" s="88" t="s">
        <v>220</v>
      </c>
      <c r="H45" s="85" t="s">
        <v>33</v>
      </c>
      <c r="I45" s="109" t="s">
        <v>55</v>
      </c>
      <c r="J45" s="85" t="s">
        <v>195</v>
      </c>
      <c r="K45" s="85" t="s">
        <v>228</v>
      </c>
      <c r="L45" s="110" t="s">
        <v>229</v>
      </c>
      <c r="M45" s="110" t="s">
        <v>31</v>
      </c>
    </row>
    <row r="46" ht="83.1" customHeight="1" spans="1:13">
      <c r="A46" s="65">
        <v>25</v>
      </c>
      <c r="B46" s="85" t="s">
        <v>230</v>
      </c>
      <c r="C46" s="85" t="s">
        <v>23</v>
      </c>
      <c r="D46" s="86" t="s">
        <v>231</v>
      </c>
      <c r="E46" s="85" t="s">
        <v>120</v>
      </c>
      <c r="F46" s="87">
        <v>35000</v>
      </c>
      <c r="G46" s="88" t="s">
        <v>232</v>
      </c>
      <c r="H46" s="87" t="s">
        <v>33</v>
      </c>
      <c r="I46" s="109" t="s">
        <v>55</v>
      </c>
      <c r="J46" s="85" t="s">
        <v>233</v>
      </c>
      <c r="K46" s="85" t="s">
        <v>234</v>
      </c>
      <c r="L46" s="116" t="s">
        <v>235</v>
      </c>
      <c r="M46" s="110" t="s">
        <v>125</v>
      </c>
    </row>
    <row r="47" ht="33" customHeight="1" spans="1:13">
      <c r="A47" s="97" t="s">
        <v>236</v>
      </c>
      <c r="B47" s="97"/>
      <c r="C47" s="97"/>
      <c r="D47" s="97"/>
      <c r="E47" s="97"/>
      <c r="F47" s="97"/>
      <c r="G47" s="97"/>
      <c r="H47" s="97"/>
      <c r="I47" s="97"/>
      <c r="J47" s="97"/>
      <c r="K47" s="97"/>
      <c r="L47" s="97"/>
      <c r="M47" s="97"/>
    </row>
    <row r="48" spans="1:13">
      <c r="A48" s="97"/>
      <c r="B48" s="97"/>
      <c r="C48" s="97"/>
      <c r="D48" s="97"/>
      <c r="E48" s="97"/>
      <c r="F48" s="97"/>
      <c r="G48" s="97"/>
      <c r="H48" s="97"/>
      <c r="I48" s="97"/>
      <c r="J48" s="97"/>
      <c r="K48" s="97"/>
      <c r="L48" s="97"/>
      <c r="M48" s="97"/>
    </row>
  </sheetData>
  <mergeCells count="27">
    <mergeCell ref="A1:M1"/>
    <mergeCell ref="A2:M2"/>
    <mergeCell ref="J3:M3"/>
    <mergeCell ref="H4:I4"/>
    <mergeCell ref="A6:D6"/>
    <mergeCell ref="A7:E7"/>
    <mergeCell ref="A39:E39"/>
    <mergeCell ref="A4:A5"/>
    <mergeCell ref="A9:A16"/>
    <mergeCell ref="B4:B5"/>
    <mergeCell ref="B9:B16"/>
    <mergeCell ref="C4:C5"/>
    <mergeCell ref="C9:C16"/>
    <mergeCell ref="D4:D5"/>
    <mergeCell ref="D9:D16"/>
    <mergeCell ref="E4:E5"/>
    <mergeCell ref="E9:E16"/>
    <mergeCell ref="F4:F5"/>
    <mergeCell ref="F9:F16"/>
    <mergeCell ref="G4:G5"/>
    <mergeCell ref="G9:G16"/>
    <mergeCell ref="H9:H16"/>
    <mergeCell ref="J4:J5"/>
    <mergeCell ref="K4:K5"/>
    <mergeCell ref="L4:L5"/>
    <mergeCell ref="M4:M5"/>
    <mergeCell ref="M10:M11"/>
  </mergeCells>
  <printOptions horizontalCentered="1"/>
  <pageMargins left="0.251388888888889" right="0.251388888888889" top="0.751388888888889" bottom="0.751388888888889" header="0.297916666666667" footer="0.393055555555556"/>
  <pageSetup paperSize="9" scale="70" firstPageNumber="5" fitToHeight="0" orientation="landscape" useFirstPageNumber="1" horizontalDpi="600"/>
  <headerFooter alignWithMargins="0">
    <oddFooter>&amp;L&amp;"宋体"&amp;12- &amp;P -</oddFooter>
  </headerFooter>
  <rowBreaks count="1" manualBreakCount="1">
    <brk id="34" max="12"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M45"/>
  <sheetViews>
    <sheetView zoomScale="90" zoomScaleNormal="90" topLeftCell="A6" workbookViewId="0">
      <selection activeCell="A2" sqref="A2:N3"/>
    </sheetView>
  </sheetViews>
  <sheetFormatPr defaultColWidth="9" defaultRowHeight="14.25"/>
  <cols>
    <col min="1" max="1" width="7.375" customWidth="1"/>
    <col min="2" max="2" width="12.25" customWidth="1"/>
    <col min="4" max="4" width="26" customWidth="1"/>
    <col min="5" max="5" width="6.75" style="3" customWidth="1"/>
    <col min="6" max="6" width="9.5" customWidth="1"/>
    <col min="7" max="7" width="9.625" customWidth="1"/>
    <col min="8" max="8" width="28.375" style="4" customWidth="1"/>
    <col min="9" max="9" width="33.375" customWidth="1"/>
    <col min="10" max="10" width="10.5" customWidth="1"/>
    <col min="11" max="11" width="9.625" style="3" customWidth="1"/>
    <col min="12" max="12" width="8.375" style="3" customWidth="1"/>
    <col min="13" max="13" width="7.75" style="3" customWidth="1"/>
  </cols>
  <sheetData>
    <row r="1" ht="39.95" customHeight="1" spans="1:13">
      <c r="A1" s="5" t="s">
        <v>237</v>
      </c>
      <c r="B1" s="5"/>
      <c r="C1" s="5"/>
      <c r="D1" s="5"/>
      <c r="E1" s="5"/>
      <c r="F1" s="5"/>
      <c r="G1" s="5"/>
      <c r="H1" s="6"/>
      <c r="I1" s="5"/>
      <c r="J1" s="5"/>
      <c r="K1" s="5"/>
      <c r="L1" s="5"/>
      <c r="M1" s="5"/>
    </row>
    <row r="2" ht="30" customHeight="1" spans="1:13">
      <c r="A2" s="7" t="s">
        <v>3</v>
      </c>
      <c r="B2" s="7" t="s">
        <v>4</v>
      </c>
      <c r="C2" s="7" t="s">
        <v>238</v>
      </c>
      <c r="D2" s="7" t="s">
        <v>6</v>
      </c>
      <c r="E2" s="7" t="s">
        <v>7</v>
      </c>
      <c r="F2" s="7" t="s">
        <v>239</v>
      </c>
      <c r="G2" s="7" t="s">
        <v>240</v>
      </c>
      <c r="H2" s="8"/>
      <c r="I2" s="7"/>
      <c r="J2" s="7" t="s">
        <v>241</v>
      </c>
      <c r="K2" s="7" t="s">
        <v>242</v>
      </c>
      <c r="L2" s="7" t="s">
        <v>243</v>
      </c>
      <c r="M2" s="7" t="s">
        <v>244</v>
      </c>
    </row>
    <row r="3" ht="30" customHeight="1" spans="1:13">
      <c r="A3" s="7"/>
      <c r="B3" s="7"/>
      <c r="C3" s="7"/>
      <c r="D3" s="7"/>
      <c r="E3" s="7"/>
      <c r="F3" s="7"/>
      <c r="G3" s="7" t="s">
        <v>245</v>
      </c>
      <c r="H3" s="7" t="s">
        <v>16</v>
      </c>
      <c r="I3" s="7" t="s">
        <v>246</v>
      </c>
      <c r="J3" s="7"/>
      <c r="K3" s="7"/>
      <c r="L3" s="7"/>
      <c r="M3" s="7"/>
    </row>
    <row r="4" ht="30" customHeight="1" spans="1:13">
      <c r="A4" s="7" t="s">
        <v>247</v>
      </c>
      <c r="B4" s="7"/>
      <c r="C4" s="7"/>
      <c r="D4" s="7"/>
      <c r="E4" s="7"/>
      <c r="F4" s="7">
        <f>SUM(F6+F9+F23+F31+F37)</f>
        <v>3734501.95</v>
      </c>
      <c r="G4" s="7">
        <f>SUM(G6+G9+G23+G31+G37)</f>
        <v>511358.57</v>
      </c>
      <c r="H4" s="8"/>
      <c r="I4" s="7"/>
      <c r="J4" s="7"/>
      <c r="K4" s="7"/>
      <c r="L4" s="7"/>
      <c r="M4" s="7"/>
    </row>
    <row r="5" ht="21.95" customHeight="1" spans="1:13">
      <c r="A5" s="9" t="s">
        <v>248</v>
      </c>
      <c r="B5" s="9"/>
      <c r="C5" s="9"/>
      <c r="D5" s="9"/>
      <c r="E5" s="10"/>
      <c r="F5" s="9"/>
      <c r="G5" s="9"/>
      <c r="H5" s="11"/>
      <c r="I5" s="9"/>
      <c r="J5" s="9"/>
      <c r="K5" s="9"/>
      <c r="L5" s="9"/>
      <c r="M5" s="9"/>
    </row>
    <row r="6" ht="20.1" customHeight="1" spans="1:13">
      <c r="A6" s="12" t="s">
        <v>249</v>
      </c>
      <c r="B6" s="13" t="s">
        <v>250</v>
      </c>
      <c r="C6" s="14" t="s">
        <v>23</v>
      </c>
      <c r="D6" s="14"/>
      <c r="E6" s="14"/>
      <c r="F6" s="14">
        <f>SUM(F7:F8)</f>
        <v>286625</v>
      </c>
      <c r="G6" s="14">
        <f>SUM(G7:G8)</f>
        <v>51000</v>
      </c>
      <c r="H6" s="15" t="s">
        <v>79</v>
      </c>
      <c r="I6" s="14"/>
      <c r="J6" s="14"/>
      <c r="K6" s="14"/>
      <c r="L6" s="14"/>
      <c r="M6" s="14"/>
    </row>
    <row r="7" ht="125.1" customHeight="1" spans="1:13">
      <c r="A7" s="16">
        <v>1</v>
      </c>
      <c r="B7" s="17" t="s">
        <v>101</v>
      </c>
      <c r="C7" s="18" t="s">
        <v>251</v>
      </c>
      <c r="D7" s="18" t="s">
        <v>252</v>
      </c>
      <c r="E7" s="19" t="s">
        <v>253</v>
      </c>
      <c r="F7" s="19">
        <v>200000</v>
      </c>
      <c r="G7" s="20">
        <v>35000</v>
      </c>
      <c r="H7" s="21" t="s">
        <v>254</v>
      </c>
      <c r="I7" s="21" t="s">
        <v>255</v>
      </c>
      <c r="J7" s="17" t="s">
        <v>256</v>
      </c>
      <c r="K7" s="19" t="s">
        <v>257</v>
      </c>
      <c r="L7" s="19" t="s">
        <v>258</v>
      </c>
      <c r="M7" s="19" t="s">
        <v>259</v>
      </c>
    </row>
    <row r="8" s="1" customFormat="1" ht="158.1" customHeight="1" spans="1:13">
      <c r="A8" s="16">
        <v>2</v>
      </c>
      <c r="B8" s="17" t="s">
        <v>109</v>
      </c>
      <c r="C8" s="18" t="s">
        <v>260</v>
      </c>
      <c r="D8" s="18" t="s">
        <v>261</v>
      </c>
      <c r="E8" s="19" t="s">
        <v>262</v>
      </c>
      <c r="F8" s="19">
        <v>86625</v>
      </c>
      <c r="G8" s="20">
        <v>16000</v>
      </c>
      <c r="H8" s="21" t="s">
        <v>263</v>
      </c>
      <c r="I8" s="21" t="s">
        <v>264</v>
      </c>
      <c r="J8" s="17" t="s">
        <v>256</v>
      </c>
      <c r="K8" s="19" t="s">
        <v>257</v>
      </c>
      <c r="L8" s="19" t="s">
        <v>265</v>
      </c>
      <c r="M8" s="19" t="s">
        <v>259</v>
      </c>
    </row>
    <row r="9" ht="20.1" customHeight="1" spans="1:13">
      <c r="A9" s="13" t="s">
        <v>266</v>
      </c>
      <c r="B9" s="13" t="s">
        <v>267</v>
      </c>
      <c r="C9" s="14" t="s">
        <v>23</v>
      </c>
      <c r="D9" s="14"/>
      <c r="E9" s="14"/>
      <c r="F9" s="14">
        <f>SUM(F10:F22)</f>
        <v>566857.44</v>
      </c>
      <c r="G9" s="14">
        <f>SUM(G10:G22)</f>
        <v>52395.57</v>
      </c>
      <c r="H9" s="15" t="s">
        <v>79</v>
      </c>
      <c r="I9" s="14"/>
      <c r="J9" s="14"/>
      <c r="K9" s="14"/>
      <c r="L9" s="14"/>
      <c r="M9" s="14"/>
    </row>
    <row r="10" s="1" customFormat="1" ht="132" spans="1:13">
      <c r="A10" s="22" t="s">
        <v>268</v>
      </c>
      <c r="B10" s="18" t="s">
        <v>72</v>
      </c>
      <c r="C10" s="18" t="s">
        <v>269</v>
      </c>
      <c r="D10" s="18" t="s">
        <v>270</v>
      </c>
      <c r="E10" s="19">
        <v>2021</v>
      </c>
      <c r="F10" s="19"/>
      <c r="G10" s="19">
        <v>144</v>
      </c>
      <c r="H10" s="21" t="s">
        <v>271</v>
      </c>
      <c r="I10" s="21" t="s">
        <v>272</v>
      </c>
      <c r="J10" s="21" t="s">
        <v>273</v>
      </c>
      <c r="K10" s="20" t="s">
        <v>274</v>
      </c>
      <c r="L10" s="20" t="s">
        <v>275</v>
      </c>
      <c r="M10" s="20" t="s">
        <v>259</v>
      </c>
    </row>
    <row r="11" s="1" customFormat="1" ht="144" spans="1:13">
      <c r="A11" s="22" t="s">
        <v>276</v>
      </c>
      <c r="B11" s="21" t="s">
        <v>277</v>
      </c>
      <c r="C11" s="20" t="s">
        <v>278</v>
      </c>
      <c r="D11" s="21" t="s">
        <v>279</v>
      </c>
      <c r="E11" s="20">
        <v>2021</v>
      </c>
      <c r="F11" s="19"/>
      <c r="G11" s="19">
        <v>345</v>
      </c>
      <c r="H11" s="21" t="s">
        <v>280</v>
      </c>
      <c r="I11" s="21" t="s">
        <v>281</v>
      </c>
      <c r="J11" s="21" t="s">
        <v>282</v>
      </c>
      <c r="K11" s="20" t="s">
        <v>274</v>
      </c>
      <c r="L11" s="20" t="s">
        <v>283</v>
      </c>
      <c r="M11" s="20" t="s">
        <v>259</v>
      </c>
    </row>
    <row r="12" ht="48" spans="1:13">
      <c r="A12" s="22" t="s">
        <v>58</v>
      </c>
      <c r="B12" s="21" t="s">
        <v>284</v>
      </c>
      <c r="C12" s="20" t="s">
        <v>285</v>
      </c>
      <c r="D12" s="21" t="s">
        <v>286</v>
      </c>
      <c r="E12" s="20" t="s">
        <v>287</v>
      </c>
      <c r="F12" s="20">
        <v>1650</v>
      </c>
      <c r="G12" s="20">
        <v>165</v>
      </c>
      <c r="H12" s="21" t="s">
        <v>288</v>
      </c>
      <c r="I12" s="21" t="s">
        <v>289</v>
      </c>
      <c r="J12" s="21" t="s">
        <v>290</v>
      </c>
      <c r="K12" s="20" t="s">
        <v>291</v>
      </c>
      <c r="L12" s="20" t="s">
        <v>292</v>
      </c>
      <c r="M12" s="20" t="s">
        <v>259</v>
      </c>
    </row>
    <row r="13" ht="54" customHeight="1" spans="1:13">
      <c r="A13" s="22" t="s">
        <v>64</v>
      </c>
      <c r="B13" s="21" t="s">
        <v>293</v>
      </c>
      <c r="C13" s="20" t="s">
        <v>285</v>
      </c>
      <c r="D13" s="21" t="s">
        <v>286</v>
      </c>
      <c r="E13" s="20" t="s">
        <v>287</v>
      </c>
      <c r="F13" s="20">
        <v>1650</v>
      </c>
      <c r="G13" s="20">
        <v>165</v>
      </c>
      <c r="H13" s="21" t="s">
        <v>288</v>
      </c>
      <c r="I13" s="21" t="s">
        <v>289</v>
      </c>
      <c r="J13" s="21" t="s">
        <v>290</v>
      </c>
      <c r="K13" s="20" t="s">
        <v>291</v>
      </c>
      <c r="L13" s="20" t="s">
        <v>292</v>
      </c>
      <c r="M13" s="20" t="s">
        <v>259</v>
      </c>
    </row>
    <row r="14" ht="132" spans="1:13">
      <c r="A14" s="22" t="s">
        <v>71</v>
      </c>
      <c r="B14" s="21" t="s">
        <v>294</v>
      </c>
      <c r="C14" s="20" t="s">
        <v>285</v>
      </c>
      <c r="D14" s="21" t="s">
        <v>295</v>
      </c>
      <c r="E14" s="20" t="s">
        <v>296</v>
      </c>
      <c r="F14" s="20">
        <v>96000</v>
      </c>
      <c r="G14" s="20">
        <v>22300</v>
      </c>
      <c r="H14" s="21" t="s">
        <v>297</v>
      </c>
      <c r="I14" s="31" t="s">
        <v>298</v>
      </c>
      <c r="J14" s="21" t="s">
        <v>299</v>
      </c>
      <c r="K14" s="20" t="s">
        <v>300</v>
      </c>
      <c r="L14" s="20" t="s">
        <v>292</v>
      </c>
      <c r="M14" s="20" t="s">
        <v>259</v>
      </c>
    </row>
    <row r="15" s="1" customFormat="1" ht="48" spans="1:13">
      <c r="A15" s="22" t="s">
        <v>301</v>
      </c>
      <c r="B15" s="21" t="s">
        <v>302</v>
      </c>
      <c r="C15" s="20" t="s">
        <v>140</v>
      </c>
      <c r="D15" s="21" t="s">
        <v>303</v>
      </c>
      <c r="E15" s="20" t="s">
        <v>304</v>
      </c>
      <c r="F15" s="20">
        <v>5000</v>
      </c>
      <c r="G15" s="20">
        <v>900</v>
      </c>
      <c r="H15" s="21" t="s">
        <v>305</v>
      </c>
      <c r="I15" s="21" t="s">
        <v>306</v>
      </c>
      <c r="J15" s="21" t="s">
        <v>307</v>
      </c>
      <c r="K15" s="20" t="s">
        <v>308</v>
      </c>
      <c r="L15" s="20" t="s">
        <v>309</v>
      </c>
      <c r="M15" s="20" t="s">
        <v>259</v>
      </c>
    </row>
    <row r="16" ht="137.1" customHeight="1" spans="1:13">
      <c r="A16" s="22" t="s">
        <v>310</v>
      </c>
      <c r="B16" s="21" t="s">
        <v>311</v>
      </c>
      <c r="C16" s="20" t="s">
        <v>312</v>
      </c>
      <c r="D16" s="21" t="s">
        <v>313</v>
      </c>
      <c r="E16" s="20" t="s">
        <v>314</v>
      </c>
      <c r="F16" s="20">
        <v>119884</v>
      </c>
      <c r="G16" s="20">
        <v>5000</v>
      </c>
      <c r="H16" s="20" t="s">
        <v>67</v>
      </c>
      <c r="I16" s="20" t="s">
        <v>315</v>
      </c>
      <c r="J16" s="21" t="s">
        <v>316</v>
      </c>
      <c r="K16" s="20" t="s">
        <v>256</v>
      </c>
      <c r="L16" s="20" t="s">
        <v>317</v>
      </c>
      <c r="M16" s="20" t="s">
        <v>259</v>
      </c>
    </row>
    <row r="17" ht="36" spans="1:13">
      <c r="A17" s="22" t="s">
        <v>318</v>
      </c>
      <c r="B17" s="21" t="s">
        <v>319</v>
      </c>
      <c r="C17" s="20" t="s">
        <v>320</v>
      </c>
      <c r="D17" s="21" t="s">
        <v>321</v>
      </c>
      <c r="E17" s="20" t="s">
        <v>304</v>
      </c>
      <c r="F17" s="20">
        <v>1000</v>
      </c>
      <c r="G17" s="20">
        <v>310</v>
      </c>
      <c r="H17" s="20" t="s">
        <v>322</v>
      </c>
      <c r="I17" s="20" t="s">
        <v>323</v>
      </c>
      <c r="J17" s="20" t="s">
        <v>324</v>
      </c>
      <c r="K17" s="20" t="s">
        <v>325</v>
      </c>
      <c r="L17" s="20" t="s">
        <v>326</v>
      </c>
      <c r="M17" s="20" t="s">
        <v>259</v>
      </c>
    </row>
    <row r="18" ht="132" spans="1:13">
      <c r="A18" s="22" t="s">
        <v>327</v>
      </c>
      <c r="B18" s="21" t="s">
        <v>328</v>
      </c>
      <c r="C18" s="20" t="s">
        <v>320</v>
      </c>
      <c r="D18" s="21" t="s">
        <v>329</v>
      </c>
      <c r="E18" s="20" t="s">
        <v>304</v>
      </c>
      <c r="F18" s="20">
        <v>2500</v>
      </c>
      <c r="G18" s="20">
        <v>2450</v>
      </c>
      <c r="H18" s="20" t="s">
        <v>330</v>
      </c>
      <c r="I18" s="20" t="s">
        <v>331</v>
      </c>
      <c r="J18" s="20" t="s">
        <v>332</v>
      </c>
      <c r="K18" s="20" t="s">
        <v>325</v>
      </c>
      <c r="L18" s="20" t="s">
        <v>326</v>
      </c>
      <c r="M18" s="20" t="s">
        <v>259</v>
      </c>
    </row>
    <row r="19" ht="72" spans="1:13">
      <c r="A19" s="22" t="s">
        <v>333</v>
      </c>
      <c r="B19" s="21" t="s">
        <v>334</v>
      </c>
      <c r="C19" s="20" t="s">
        <v>320</v>
      </c>
      <c r="D19" s="21" t="s">
        <v>335</v>
      </c>
      <c r="E19" s="20" t="s">
        <v>304</v>
      </c>
      <c r="F19" s="20">
        <v>1265</v>
      </c>
      <c r="G19" s="20">
        <v>770</v>
      </c>
      <c r="H19" s="21" t="s">
        <v>322</v>
      </c>
      <c r="I19" s="21" t="s">
        <v>336</v>
      </c>
      <c r="J19" s="20" t="s">
        <v>337</v>
      </c>
      <c r="K19" s="20" t="s">
        <v>325</v>
      </c>
      <c r="L19" s="20" t="s">
        <v>326</v>
      </c>
      <c r="M19" s="20" t="s">
        <v>259</v>
      </c>
    </row>
    <row r="20" ht="132" spans="1:13">
      <c r="A20" s="22" t="s">
        <v>338</v>
      </c>
      <c r="B20" s="21" t="s">
        <v>339</v>
      </c>
      <c r="C20" s="20" t="s">
        <v>320</v>
      </c>
      <c r="D20" s="21" t="s">
        <v>340</v>
      </c>
      <c r="E20" s="20" t="s">
        <v>341</v>
      </c>
      <c r="F20" s="14">
        <v>93000</v>
      </c>
      <c r="G20" s="14">
        <v>1000</v>
      </c>
      <c r="H20" s="21" t="s">
        <v>342</v>
      </c>
      <c r="I20" s="21" t="s">
        <v>343</v>
      </c>
      <c r="J20" s="21" t="s">
        <v>344</v>
      </c>
      <c r="K20" s="20" t="s">
        <v>325</v>
      </c>
      <c r="L20" s="20" t="s">
        <v>326</v>
      </c>
      <c r="M20" s="20" t="s">
        <v>259</v>
      </c>
    </row>
    <row r="21" s="2" customFormat="1" ht="84" spans="1:13">
      <c r="A21" s="22" t="s">
        <v>345</v>
      </c>
      <c r="B21" s="21" t="s">
        <v>51</v>
      </c>
      <c r="C21" s="20" t="s">
        <v>346</v>
      </c>
      <c r="D21" s="21" t="s">
        <v>347</v>
      </c>
      <c r="E21" s="20" t="s">
        <v>53</v>
      </c>
      <c r="F21" s="20">
        <v>225000</v>
      </c>
      <c r="G21" s="20">
        <v>10000</v>
      </c>
      <c r="H21" s="20" t="s">
        <v>348</v>
      </c>
      <c r="I21" s="20" t="s">
        <v>349</v>
      </c>
      <c r="J21" s="20" t="s">
        <v>350</v>
      </c>
      <c r="K21" s="20" t="s">
        <v>256</v>
      </c>
      <c r="L21" s="20" t="s">
        <v>351</v>
      </c>
      <c r="M21" s="20" t="s">
        <v>259</v>
      </c>
    </row>
    <row r="22" s="2" customFormat="1" ht="153.95" customHeight="1" spans="1:13">
      <c r="A22" s="22" t="s">
        <v>352</v>
      </c>
      <c r="B22" s="23" t="s">
        <v>353</v>
      </c>
      <c r="C22" s="24" t="s">
        <v>354</v>
      </c>
      <c r="D22" s="23" t="s">
        <v>355</v>
      </c>
      <c r="E22" s="24" t="s">
        <v>356</v>
      </c>
      <c r="F22" s="24">
        <v>19908.44</v>
      </c>
      <c r="G22" s="24">
        <v>8846.57</v>
      </c>
      <c r="H22" s="23" t="s">
        <v>357</v>
      </c>
      <c r="I22" s="23" t="s">
        <v>358</v>
      </c>
      <c r="J22" s="24" t="s">
        <v>359</v>
      </c>
      <c r="K22" s="24" t="s">
        <v>360</v>
      </c>
      <c r="L22" s="24" t="s">
        <v>361</v>
      </c>
      <c r="M22" s="24" t="s">
        <v>259</v>
      </c>
    </row>
    <row r="23" ht="20.1" customHeight="1" spans="1:13">
      <c r="A23" s="25" t="s">
        <v>362</v>
      </c>
      <c r="B23" s="26" t="s">
        <v>363</v>
      </c>
      <c r="C23" s="27"/>
      <c r="D23" s="27"/>
      <c r="E23" s="14"/>
      <c r="F23" s="14">
        <f>SUM(F24:F30)</f>
        <v>1789274.51</v>
      </c>
      <c r="G23" s="14">
        <f>SUM(G24:G30)</f>
        <v>203300</v>
      </c>
      <c r="H23" s="15"/>
      <c r="I23" s="27"/>
      <c r="J23" s="27"/>
      <c r="K23" s="14"/>
      <c r="L23" s="14"/>
      <c r="M23" s="14"/>
    </row>
    <row r="24" ht="80.1" customHeight="1" spans="1:13">
      <c r="A24" s="28" t="s">
        <v>268</v>
      </c>
      <c r="B24" s="18" t="s">
        <v>364</v>
      </c>
      <c r="C24" s="19" t="s">
        <v>365</v>
      </c>
      <c r="D24" s="21" t="s">
        <v>366</v>
      </c>
      <c r="E24" s="20">
        <v>2021</v>
      </c>
      <c r="F24" s="20">
        <v>1800</v>
      </c>
      <c r="G24" s="20">
        <v>1800</v>
      </c>
      <c r="H24" s="21" t="s">
        <v>367</v>
      </c>
      <c r="I24" s="21" t="s">
        <v>368</v>
      </c>
      <c r="J24" s="21" t="s">
        <v>369</v>
      </c>
      <c r="K24" s="20" t="s">
        <v>370</v>
      </c>
      <c r="L24" s="20" t="s">
        <v>371</v>
      </c>
      <c r="M24" s="20" t="s">
        <v>372</v>
      </c>
    </row>
    <row r="25" s="2" customFormat="1" ht="60" spans="1:13">
      <c r="A25" s="28" t="s">
        <v>276</v>
      </c>
      <c r="B25" s="21" t="s">
        <v>373</v>
      </c>
      <c r="C25" s="20" t="s">
        <v>285</v>
      </c>
      <c r="D25" s="21" t="s">
        <v>374</v>
      </c>
      <c r="E25" s="20" t="s">
        <v>375</v>
      </c>
      <c r="F25" s="20">
        <v>100000</v>
      </c>
      <c r="G25" s="14"/>
      <c r="H25" s="15"/>
      <c r="I25" s="21" t="s">
        <v>376</v>
      </c>
      <c r="J25" s="20" t="s">
        <v>291</v>
      </c>
      <c r="K25" s="20" t="s">
        <v>370</v>
      </c>
      <c r="L25" s="20" t="s">
        <v>377</v>
      </c>
      <c r="M25" s="20" t="s">
        <v>372</v>
      </c>
    </row>
    <row r="26" s="1" customFormat="1" ht="144" spans="1:13">
      <c r="A26" s="28" t="s">
        <v>58</v>
      </c>
      <c r="B26" s="21" t="s">
        <v>378</v>
      </c>
      <c r="C26" s="20" t="s">
        <v>312</v>
      </c>
      <c r="D26" s="21" t="s">
        <v>379</v>
      </c>
      <c r="E26" s="20" t="s">
        <v>314</v>
      </c>
      <c r="F26" s="20">
        <v>173000</v>
      </c>
      <c r="G26" s="20">
        <v>56000</v>
      </c>
      <c r="H26" s="21" t="s">
        <v>380</v>
      </c>
      <c r="I26" s="21" t="s">
        <v>381</v>
      </c>
      <c r="J26" s="21" t="s">
        <v>382</v>
      </c>
      <c r="K26" s="20" t="s">
        <v>383</v>
      </c>
      <c r="L26" s="20" t="s">
        <v>384</v>
      </c>
      <c r="M26" s="20" t="s">
        <v>372</v>
      </c>
    </row>
    <row r="27" s="1" customFormat="1" ht="255.95" customHeight="1" spans="1:13">
      <c r="A27" s="28" t="s">
        <v>64</v>
      </c>
      <c r="B27" s="21" t="s">
        <v>385</v>
      </c>
      <c r="C27" s="20" t="s">
        <v>320</v>
      </c>
      <c r="D27" s="21" t="s">
        <v>386</v>
      </c>
      <c r="E27" s="20" t="s">
        <v>314</v>
      </c>
      <c r="F27" s="20">
        <v>153800</v>
      </c>
      <c r="G27" s="20">
        <v>50000</v>
      </c>
      <c r="H27" s="21" t="s">
        <v>387</v>
      </c>
      <c r="I27" s="21" t="s">
        <v>388</v>
      </c>
      <c r="J27" s="21" t="s">
        <v>389</v>
      </c>
      <c r="K27" s="20" t="s">
        <v>325</v>
      </c>
      <c r="L27" s="20" t="s">
        <v>390</v>
      </c>
      <c r="M27" s="20" t="s">
        <v>372</v>
      </c>
    </row>
    <row r="28" s="1" customFormat="1" ht="264" spans="1:13">
      <c r="A28" s="28" t="s">
        <v>71</v>
      </c>
      <c r="B28" s="21" t="s">
        <v>391</v>
      </c>
      <c r="C28" s="20" t="s">
        <v>392</v>
      </c>
      <c r="D28" s="21" t="s">
        <v>393</v>
      </c>
      <c r="E28" s="20" t="s">
        <v>314</v>
      </c>
      <c r="F28" s="20">
        <v>133000</v>
      </c>
      <c r="G28" s="20">
        <v>20000</v>
      </c>
      <c r="H28" s="21" t="s">
        <v>394</v>
      </c>
      <c r="I28" s="21" t="s">
        <v>395</v>
      </c>
      <c r="J28" s="20" t="s">
        <v>396</v>
      </c>
      <c r="K28" s="20" t="s">
        <v>397</v>
      </c>
      <c r="L28" s="20" t="s">
        <v>398</v>
      </c>
      <c r="M28" s="20" t="s">
        <v>372</v>
      </c>
    </row>
    <row r="29" ht="180" spans="1:13">
      <c r="A29" s="28" t="s">
        <v>301</v>
      </c>
      <c r="B29" s="21" t="s">
        <v>399</v>
      </c>
      <c r="C29" s="20" t="s">
        <v>392</v>
      </c>
      <c r="D29" s="21" t="s">
        <v>400</v>
      </c>
      <c r="E29" s="20" t="s">
        <v>314</v>
      </c>
      <c r="F29" s="20">
        <v>147674.51</v>
      </c>
      <c r="G29" s="29">
        <v>25500</v>
      </c>
      <c r="H29" s="30" t="s">
        <v>401</v>
      </c>
      <c r="I29" s="30" t="s">
        <v>402</v>
      </c>
      <c r="J29" s="20" t="s">
        <v>397</v>
      </c>
      <c r="K29" s="20" t="s">
        <v>370</v>
      </c>
      <c r="L29" s="20" t="s">
        <v>398</v>
      </c>
      <c r="M29" s="20" t="s">
        <v>372</v>
      </c>
    </row>
    <row r="30" ht="72" spans="1:13">
      <c r="A30" s="28" t="s">
        <v>310</v>
      </c>
      <c r="B30" s="21" t="s">
        <v>403</v>
      </c>
      <c r="C30" s="20" t="s">
        <v>404</v>
      </c>
      <c r="D30" s="21" t="s">
        <v>405</v>
      </c>
      <c r="E30" s="20" t="s">
        <v>406</v>
      </c>
      <c r="F30" s="20">
        <v>1080000</v>
      </c>
      <c r="G30" s="20">
        <v>50000</v>
      </c>
      <c r="H30" s="21" t="s">
        <v>407</v>
      </c>
      <c r="I30" s="21" t="s">
        <v>408</v>
      </c>
      <c r="J30" s="21" t="s">
        <v>409</v>
      </c>
      <c r="K30" s="20" t="s">
        <v>159</v>
      </c>
      <c r="L30" s="20" t="s">
        <v>410</v>
      </c>
      <c r="M30" s="20" t="s">
        <v>372</v>
      </c>
    </row>
    <row r="31" ht="20.1" customHeight="1" spans="1:13">
      <c r="A31" s="25" t="s">
        <v>411</v>
      </c>
      <c r="B31" s="25" t="s">
        <v>412</v>
      </c>
      <c r="C31" s="14"/>
      <c r="D31" s="14"/>
      <c r="E31" s="14"/>
      <c r="F31" s="14">
        <f>SUM(F32:F35)</f>
        <v>294945</v>
      </c>
      <c r="G31" s="14">
        <f>SUM(G32:G35)</f>
        <v>46663</v>
      </c>
      <c r="H31" s="15"/>
      <c r="I31" s="14"/>
      <c r="J31" s="14"/>
      <c r="K31" s="14"/>
      <c r="L31" s="14"/>
      <c r="M31" s="14"/>
    </row>
    <row r="32" ht="59.1" customHeight="1" spans="1:13">
      <c r="A32" s="28" t="s">
        <v>268</v>
      </c>
      <c r="B32" s="21" t="s">
        <v>413</v>
      </c>
      <c r="C32" s="20" t="s">
        <v>285</v>
      </c>
      <c r="D32" s="21" t="s">
        <v>414</v>
      </c>
      <c r="E32" s="20" t="s">
        <v>296</v>
      </c>
      <c r="F32" s="20">
        <v>56973</v>
      </c>
      <c r="G32" s="20">
        <v>17000</v>
      </c>
      <c r="H32" s="21" t="s">
        <v>415</v>
      </c>
      <c r="I32" s="21" t="s">
        <v>416</v>
      </c>
      <c r="J32" s="21" t="s">
        <v>299</v>
      </c>
      <c r="K32" s="20" t="s">
        <v>291</v>
      </c>
      <c r="L32" s="20" t="s">
        <v>292</v>
      </c>
      <c r="M32" s="20" t="s">
        <v>259</v>
      </c>
    </row>
    <row r="33" ht="36" spans="1:13">
      <c r="A33" s="28" t="s">
        <v>276</v>
      </c>
      <c r="B33" s="21" t="s">
        <v>417</v>
      </c>
      <c r="C33" s="20" t="s">
        <v>285</v>
      </c>
      <c r="D33" s="21" t="s">
        <v>418</v>
      </c>
      <c r="E33" s="20" t="s">
        <v>296</v>
      </c>
      <c r="F33" s="20">
        <v>27605</v>
      </c>
      <c r="G33" s="20">
        <v>9663</v>
      </c>
      <c r="H33" s="21" t="s">
        <v>419</v>
      </c>
      <c r="I33" s="21" t="s">
        <v>420</v>
      </c>
      <c r="J33" s="21" t="s">
        <v>299</v>
      </c>
      <c r="K33" s="20" t="s">
        <v>291</v>
      </c>
      <c r="L33" s="20" t="s">
        <v>292</v>
      </c>
      <c r="M33" s="20" t="s">
        <v>259</v>
      </c>
    </row>
    <row r="34" ht="108" spans="1:13">
      <c r="A34" s="28" t="s">
        <v>58</v>
      </c>
      <c r="B34" s="21" t="s">
        <v>421</v>
      </c>
      <c r="C34" s="20" t="s">
        <v>320</v>
      </c>
      <c r="D34" s="21" t="s">
        <v>422</v>
      </c>
      <c r="E34" s="20" t="s">
        <v>314</v>
      </c>
      <c r="F34" s="20">
        <v>34153</v>
      </c>
      <c r="G34" s="20">
        <v>10000</v>
      </c>
      <c r="H34" s="21" t="s">
        <v>423</v>
      </c>
      <c r="I34" s="21" t="s">
        <v>424</v>
      </c>
      <c r="J34" s="21" t="s">
        <v>122</v>
      </c>
      <c r="K34" s="20" t="s">
        <v>425</v>
      </c>
      <c r="L34" s="20" t="s">
        <v>326</v>
      </c>
      <c r="M34" s="20" t="s">
        <v>259</v>
      </c>
    </row>
    <row r="35" ht="96" spans="1:13">
      <c r="A35" s="28" t="s">
        <v>64</v>
      </c>
      <c r="B35" s="21" t="s">
        <v>426</v>
      </c>
      <c r="C35" s="20" t="s">
        <v>427</v>
      </c>
      <c r="D35" s="21" t="s">
        <v>428</v>
      </c>
      <c r="E35" s="20" t="s">
        <v>429</v>
      </c>
      <c r="F35" s="20">
        <v>176214</v>
      </c>
      <c r="G35" s="20">
        <v>10000</v>
      </c>
      <c r="H35" s="21" t="s">
        <v>430</v>
      </c>
      <c r="I35" s="21" t="s">
        <v>431</v>
      </c>
      <c r="J35" s="21" t="s">
        <v>122</v>
      </c>
      <c r="K35" s="20" t="s">
        <v>432</v>
      </c>
      <c r="L35" s="20" t="s">
        <v>361</v>
      </c>
      <c r="M35" s="20" t="s">
        <v>259</v>
      </c>
    </row>
    <row r="36" ht="21.95" customHeight="1" spans="1:13">
      <c r="A36" s="11" t="s">
        <v>433</v>
      </c>
      <c r="B36" s="11"/>
      <c r="C36" s="11"/>
      <c r="D36" s="11"/>
      <c r="E36" s="10"/>
      <c r="F36" s="11"/>
      <c r="G36" s="11"/>
      <c r="H36" s="11"/>
      <c r="I36" s="11"/>
      <c r="J36" s="11"/>
      <c r="K36" s="11"/>
      <c r="L36" s="11"/>
      <c r="M36" s="11"/>
    </row>
    <row r="37" ht="20.25" spans="1:13">
      <c r="A37" s="10" t="s">
        <v>434</v>
      </c>
      <c r="B37" s="10"/>
      <c r="C37" s="10"/>
      <c r="D37" s="10"/>
      <c r="E37" s="10"/>
      <c r="F37" s="20">
        <f>SUM(F38:F43)</f>
        <v>796800</v>
      </c>
      <c r="G37" s="20">
        <f>SUM(G38:G43)</f>
        <v>158000</v>
      </c>
      <c r="H37" s="11"/>
      <c r="I37" s="11"/>
      <c r="J37" s="11"/>
      <c r="K37" s="11"/>
      <c r="L37" s="11"/>
      <c r="M37" s="11"/>
    </row>
    <row r="38" ht="135.95" customHeight="1" spans="1:13">
      <c r="A38" s="14">
        <v>1</v>
      </c>
      <c r="B38" s="21" t="s">
        <v>435</v>
      </c>
      <c r="C38" s="21" t="s">
        <v>312</v>
      </c>
      <c r="D38" s="21" t="s">
        <v>436</v>
      </c>
      <c r="E38" s="31" t="s">
        <v>437</v>
      </c>
      <c r="F38" s="20">
        <v>95500</v>
      </c>
      <c r="G38" s="20">
        <v>18000</v>
      </c>
      <c r="H38" s="21" t="s">
        <v>438</v>
      </c>
      <c r="I38" s="31" t="s">
        <v>439</v>
      </c>
      <c r="J38" s="31" t="s">
        <v>440</v>
      </c>
      <c r="K38" s="31" t="s">
        <v>441</v>
      </c>
      <c r="L38" s="31"/>
      <c r="M38" s="33"/>
    </row>
    <row r="39" ht="72" spans="1:13">
      <c r="A39" s="21">
        <v>2</v>
      </c>
      <c r="B39" s="21" t="s">
        <v>442</v>
      </c>
      <c r="C39" s="21" t="s">
        <v>140</v>
      </c>
      <c r="D39" s="21" t="s">
        <v>443</v>
      </c>
      <c r="E39" s="21" t="s">
        <v>356</v>
      </c>
      <c r="F39" s="21">
        <v>18300</v>
      </c>
      <c r="G39" s="21">
        <v>10000</v>
      </c>
      <c r="H39" s="21" t="s">
        <v>348</v>
      </c>
      <c r="I39" s="21" t="s">
        <v>444</v>
      </c>
      <c r="J39" s="21" t="s">
        <v>350</v>
      </c>
      <c r="K39" s="21" t="s">
        <v>445</v>
      </c>
      <c r="L39" s="21" t="s">
        <v>446</v>
      </c>
      <c r="M39" s="21" t="s">
        <v>447</v>
      </c>
    </row>
    <row r="40" ht="48" spans="1:13">
      <c r="A40" s="21">
        <v>3</v>
      </c>
      <c r="B40" s="21" t="s">
        <v>448</v>
      </c>
      <c r="C40" s="21" t="s">
        <v>140</v>
      </c>
      <c r="D40" s="21" t="s">
        <v>449</v>
      </c>
      <c r="E40" s="21" t="s">
        <v>450</v>
      </c>
      <c r="F40" s="21">
        <v>195000</v>
      </c>
      <c r="G40" s="21">
        <v>30000</v>
      </c>
      <c r="H40" s="21" t="s">
        <v>451</v>
      </c>
      <c r="I40" s="21" t="s">
        <v>452</v>
      </c>
      <c r="J40" s="21" t="s">
        <v>453</v>
      </c>
      <c r="K40" s="21"/>
      <c r="L40" s="21"/>
      <c r="M40" s="21"/>
    </row>
    <row r="41" ht="240" spans="1:13">
      <c r="A41" s="21">
        <v>4</v>
      </c>
      <c r="B41" s="21" t="s">
        <v>454</v>
      </c>
      <c r="C41" s="21" t="s">
        <v>140</v>
      </c>
      <c r="D41" s="21" t="s">
        <v>455</v>
      </c>
      <c r="E41" s="21" t="s">
        <v>314</v>
      </c>
      <c r="F41" s="21">
        <v>190000</v>
      </c>
      <c r="G41" s="21">
        <v>20000</v>
      </c>
      <c r="H41" s="21" t="s">
        <v>456</v>
      </c>
      <c r="I41" s="21" t="s">
        <v>457</v>
      </c>
      <c r="J41" s="21" t="s">
        <v>458</v>
      </c>
      <c r="K41" s="21"/>
      <c r="L41" s="21"/>
      <c r="M41" s="21"/>
    </row>
    <row r="42" ht="108" spans="1:13">
      <c r="A42" s="21">
        <v>5</v>
      </c>
      <c r="B42" s="21" t="s">
        <v>459</v>
      </c>
      <c r="C42" s="21" t="s">
        <v>140</v>
      </c>
      <c r="D42" s="21" t="s">
        <v>460</v>
      </c>
      <c r="E42" s="21" t="s">
        <v>450</v>
      </c>
      <c r="F42" s="21">
        <v>74500</v>
      </c>
      <c r="G42" s="21">
        <v>10000</v>
      </c>
      <c r="H42" s="21" t="s">
        <v>461</v>
      </c>
      <c r="I42" s="21" t="s">
        <v>462</v>
      </c>
      <c r="J42" s="21" t="s">
        <v>453</v>
      </c>
      <c r="K42" s="21"/>
      <c r="L42" s="21"/>
      <c r="M42" s="21"/>
    </row>
    <row r="43" ht="180" spans="1:13">
      <c r="A43" s="21">
        <v>6</v>
      </c>
      <c r="B43" s="21" t="s">
        <v>463</v>
      </c>
      <c r="C43" s="21" t="s">
        <v>140</v>
      </c>
      <c r="D43" s="21" t="s">
        <v>464</v>
      </c>
      <c r="E43" s="21" t="s">
        <v>437</v>
      </c>
      <c r="F43" s="21">
        <v>223500</v>
      </c>
      <c r="G43" s="21">
        <v>70000</v>
      </c>
      <c r="H43" s="21" t="s">
        <v>465</v>
      </c>
      <c r="I43" s="21" t="s">
        <v>466</v>
      </c>
      <c r="J43" s="21" t="s">
        <v>453</v>
      </c>
      <c r="K43" s="21"/>
      <c r="L43" s="21"/>
      <c r="M43" s="21"/>
    </row>
    <row r="44" ht="21.95" customHeight="1" spans="1:13">
      <c r="A44" s="21" t="s">
        <v>467</v>
      </c>
      <c r="B44" s="21"/>
      <c r="C44" s="21"/>
      <c r="D44" s="21"/>
      <c r="E44" s="21"/>
      <c r="F44" s="21"/>
      <c r="G44" s="21"/>
      <c r="H44" s="21"/>
      <c r="I44" s="21"/>
      <c r="J44" s="21"/>
      <c r="K44" s="21"/>
      <c r="L44" s="21"/>
      <c r="M44" s="21"/>
    </row>
    <row r="45" ht="108" spans="1:13">
      <c r="A45" s="14">
        <v>1</v>
      </c>
      <c r="B45" s="31" t="s">
        <v>468</v>
      </c>
      <c r="C45" s="32" t="s">
        <v>469</v>
      </c>
      <c r="D45" s="31" t="s">
        <v>470</v>
      </c>
      <c r="E45" s="20">
        <v>2021</v>
      </c>
      <c r="F45" s="14"/>
      <c r="G45" s="14"/>
      <c r="H45" s="21" t="s">
        <v>471</v>
      </c>
      <c r="I45" s="20"/>
      <c r="J45" s="32" t="s">
        <v>472</v>
      </c>
      <c r="K45" s="20" t="s">
        <v>473</v>
      </c>
      <c r="L45" s="20" t="s">
        <v>474</v>
      </c>
      <c r="M45" s="20" t="s">
        <v>259</v>
      </c>
    </row>
  </sheetData>
  <mergeCells count="15">
    <mergeCell ref="A1:M1"/>
    <mergeCell ref="G2:I2"/>
    <mergeCell ref="A4:D4"/>
    <mergeCell ref="A36:M36"/>
    <mergeCell ref="A37:D37"/>
    <mergeCell ref="A2:A3"/>
    <mergeCell ref="B2:B3"/>
    <mergeCell ref="C2:C3"/>
    <mergeCell ref="D2:D3"/>
    <mergeCell ref="E2:E3"/>
    <mergeCell ref="F2:F3"/>
    <mergeCell ref="J2:J3"/>
    <mergeCell ref="K2:K3"/>
    <mergeCell ref="L2:L3"/>
    <mergeCell ref="M2:M3"/>
  </mergeCells>
  <printOptions horizontalCentered="1"/>
  <pageMargins left="0.393055555555556" right="0.393055555555556" top="0.984027777777778" bottom="0.984027777777778" header="0.511805555555556" footer="0.511805555555556"/>
  <pageSetup paperSize="8" orientation="landscape"/>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六水木兰</vt:lpstr>
      <vt:lpstr>四水</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dell1</dc:creator>
  <cp:lastModifiedBy>Administrator</cp:lastModifiedBy>
  <dcterms:created xsi:type="dcterms:W3CDTF">2022-10-18T10:43:01Z</dcterms:created>
  <dcterms:modified xsi:type="dcterms:W3CDTF">2022-10-18T10:43:21Z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2052-9.1.0.4472</vt:lpwstr>
  </property>
  <property fmtid="{D5CDD505-2E9C-101B-9397-08002B2CF9AE}" pid="3" name="ICV">
    <vt:lpwstr>A76BFDF5A78F49A49159FBD535FE2218</vt:lpwstr>
  </property>
</Properties>
</file>