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10" windowHeight="13125"/>
  </bookViews>
  <sheets>
    <sheet name="附件1 2024年入库汇总表" sheetId="1" r:id="rId1"/>
  </sheets>
  <definedNames>
    <definedName name="_xlnm._FilterDatabase" localSheetId="0" hidden="1">'附件1 2024年入库汇总表'!$A$4:$S$70</definedName>
    <definedName name="_xlnm.Print_Titles" localSheetId="0">'附件1 2024年入库汇总表'!$1:$5</definedName>
    <definedName name="_xlnm.Print_Area" localSheetId="0">'附件1 2024年入库汇总表'!$A$1:$S$70</definedName>
  </definedNames>
  <calcPr calcId="144525"/>
</workbook>
</file>

<file path=xl/sharedStrings.xml><?xml version="1.0" encoding="utf-8"?>
<sst xmlns="http://schemas.openxmlformats.org/spreadsheetml/2006/main" count="1016" uniqueCount="381">
  <si>
    <t>附件1</t>
  </si>
  <si>
    <t>城厢区2024年度巩固拓展脱贫攻坚成果和乡村振兴项目入库汇总表</t>
  </si>
  <si>
    <t>单位：万元</t>
  </si>
  <si>
    <t>序号</t>
  </si>
  <si>
    <t>项目类别</t>
  </si>
  <si>
    <t>项目子类型</t>
  </si>
  <si>
    <t>项目名称</t>
  </si>
  <si>
    <t>开始日期</t>
  </si>
  <si>
    <t>结束日期</t>
  </si>
  <si>
    <t>建设任务及补助标准</t>
  </si>
  <si>
    <t>建设性质（新建/续建/改扩建）</t>
  </si>
  <si>
    <t>实施
地点</t>
  </si>
  <si>
    <t>实施
单位</t>
  </si>
  <si>
    <t>责任
单位</t>
  </si>
  <si>
    <t>责任人</t>
  </si>
  <si>
    <t>主管
单位</t>
  </si>
  <si>
    <t>资金
规模</t>
  </si>
  <si>
    <t>资金筹资方式</t>
  </si>
  <si>
    <t>受益对象</t>
  </si>
  <si>
    <t>绩效目标</t>
  </si>
  <si>
    <t>群众参与和利益联结机制</t>
  </si>
  <si>
    <t>备注</t>
  </si>
  <si>
    <t>产业发展</t>
  </si>
  <si>
    <t>种植业基地、养殖业基地</t>
  </si>
  <si>
    <t>2024年中央财政衔接推进乡村振兴补助资金</t>
  </si>
  <si>
    <t>2024年1月</t>
  </si>
  <si>
    <t>2024年12月</t>
  </si>
  <si>
    <t>对脱贫户发展特色优势农业和农产品加工、休闲农业（农家乐）、森林旅游、电子商务、流通配送、手工业加工、商品销售等项目补助</t>
  </si>
  <si>
    <t>新建</t>
  </si>
  <si>
    <t>各镇街</t>
  </si>
  <si>
    <t>各有关镇街分管领导</t>
  </si>
  <si>
    <t>城厢区农业农村局</t>
  </si>
  <si>
    <t>财政补助资金</t>
  </si>
  <si>
    <t>建档立卡脱贫户</t>
  </si>
  <si>
    <t>脱贫户生产积极性提高，脱贫
质量进一步提升</t>
  </si>
  <si>
    <t>脱贫户发展产，增加脱贫户家庭收入</t>
  </si>
  <si>
    <t>2024年脱贫对象产业发展奖补资金市级、区级产业扶贫奖励资金</t>
  </si>
  <si>
    <t>每年对脱贫户发展特色优势农业和农产品加工、休闲农业（农家乐）、森林旅游、电子商务、流通配送、手工业加工、商品销售等项目的，在省级（含）以上财政补助资金的基础上，按照每户1000元标准予以一次性奖励。奖补资金由市、区级财政各按50%比例承担。</t>
  </si>
  <si>
    <t>进一步巩固提升脱贫质量</t>
  </si>
  <si>
    <t>庭院特色种植</t>
  </si>
  <si>
    <t>埔柳村大棚花卉种植园</t>
  </si>
  <si>
    <t>村集体规划3.5亩左右，统一经营管理，种植散尾葵等花卉苗木，增加村集体收入。</t>
  </si>
  <si>
    <t>埔柳村埔头合春</t>
  </si>
  <si>
    <t>埔柳村</t>
  </si>
  <si>
    <t>杨金山</t>
  </si>
  <si>
    <t>华亭镇人民政府</t>
  </si>
  <si>
    <t>申请庭院经济资金30万元，其他资金自筹</t>
  </si>
  <si>
    <t>村集体</t>
  </si>
  <si>
    <t>通过苗木种植销售，增加村集体收入</t>
  </si>
  <si>
    <t>优先雇用本村村民，增加村民收入</t>
  </si>
  <si>
    <t>南湖村农户庭院应季瓜果蔬菜种植项目</t>
  </si>
  <si>
    <t>2024年6月</t>
  </si>
  <si>
    <t>2024年11月</t>
  </si>
  <si>
    <t>农户利用自家庭院可种植面积合理规划20-30平方/30户出来，总面积预计1000平方米，村集体统一指导农户种植优化瓜果蔬菜，增加农户收入。</t>
  </si>
  <si>
    <t>农户自家庭院</t>
  </si>
  <si>
    <t>南湖村</t>
  </si>
  <si>
    <t>郑国新</t>
  </si>
  <si>
    <t>申请庭院经济资金25万元，其他资金自筹</t>
  </si>
  <si>
    <t>部分村民</t>
  </si>
  <si>
    <t>帮助农户通过种植瓜果蔬菜增加收入，同时提升农户种植技术水平，形成可持续的家庭种植模式</t>
  </si>
  <si>
    <t>组织农户参加种植技术培训，提供种植积极性和技能，村集体帮助农户种植瓜果蔬菜，保障销售渠道</t>
  </si>
  <si>
    <t>南湖村大棚种植采摘园项目</t>
  </si>
  <si>
    <t>村集体规划4亩左右，统一经营管理，大棚种植瓜果蔬菜，增加村集体收入。</t>
  </si>
  <si>
    <t>南湖村南乾杜鹃戈</t>
  </si>
  <si>
    <t>申请庭院经济资金40万元，其他资金自筹</t>
  </si>
  <si>
    <t>通过销售瓜果蔬菜增加村集体收入</t>
  </si>
  <si>
    <t>庭院特色养殖</t>
  </si>
  <si>
    <t>桂山村农户庭院蛋鸡果蔬种养项目</t>
  </si>
  <si>
    <t>脱贫户等奖补金额不超过该户发展庭院经济的投资额。一般农户按投资额80%给予补助。</t>
  </si>
  <si>
    <t>灵川镇桂山村</t>
  </si>
  <si>
    <t>桂山村委会</t>
  </si>
  <si>
    <t>柯金土</t>
  </si>
  <si>
    <t>灵川镇人民政府</t>
  </si>
  <si>
    <t>建档立卡脱贫户、低保户、一般农户等</t>
  </si>
  <si>
    <t>扶持脱贫户和一般农户等发展特色庭院种养殖</t>
  </si>
  <si>
    <t xml:space="preserve">带动脱贫户和一般农户等发展特色庭院种养殖，增加家庭收入 </t>
  </si>
  <si>
    <t>柯朱村农户庭院蛋鸡果蔬种养项目</t>
  </si>
  <si>
    <t>灵川镇柯朱村</t>
  </si>
  <si>
    <t>柯朱村委会</t>
  </si>
  <si>
    <t>柯庆明</t>
  </si>
  <si>
    <t>硋灶村庭院种植果蔬项目</t>
  </si>
  <si>
    <t>灵川镇硋灶村</t>
  </si>
  <si>
    <t>硋灶村委会</t>
  </si>
  <si>
    <t>林杰</t>
  </si>
  <si>
    <t>桂山村庭院经济种养项目</t>
  </si>
  <si>
    <t>休闲农业与乡村旅游</t>
  </si>
  <si>
    <t>桂山村乡村生活体验中心项目</t>
  </si>
  <si>
    <t>建设规模约20亩。建设内容：农产品售卖创意集市、接待中心、研学集散广场、餐饮等。</t>
  </si>
  <si>
    <t>全体村民</t>
  </si>
  <si>
    <t>吸引人气，带动研学产业发展，壮大村集体经济。</t>
  </si>
  <si>
    <t>带动乡村休闲游，发展产业，壮大村集体经济。</t>
  </si>
  <si>
    <t>养殖业基地</t>
  </si>
  <si>
    <t>柯朱村畜禽养殖示范基地</t>
  </si>
  <si>
    <t>建设规模约20亩。选址圆明山农场，改造升级老旧鸡舍，建设4座2层以上现代化高效率养殖鸡舍，打造柯朱村畜禽养殖示范基地。一期预计打造60*10米双层以上鸡舍两座。</t>
  </si>
  <si>
    <t>充分挖掘柯朱村畜禽产业的丰富资源，发展乡村养殖龙头企业，提升村级集体收入</t>
  </si>
  <si>
    <t>带动乡村农业产业发展，壮大村集体经济。</t>
  </si>
  <si>
    <t>桂山村田园童梦嬉溪研学项目</t>
  </si>
  <si>
    <t>建设规模约70亩。建设内容：农耕文化体验基地、田园生物多样性观察基地、田园植物科普基地、田园数字交互体验基地、桂山溪嬉水活动体验带、田间基础设施、景观照明等。</t>
  </si>
  <si>
    <t>吸引人气，带动旅游产业发展，壮大村集体经济。</t>
  </si>
  <si>
    <t>加工业</t>
  </si>
  <si>
    <t>桂山村标准化粮食烘干中心建设项目</t>
  </si>
  <si>
    <t>建设规模内容:项目占地面积2000㎡，粮食烘干机（循环式谷物烘干机）、热源设备、清选机、烘前仓、烘后仓、输送机、提升机、数字化管理、除尘系统、仓储设施、烘干厂区房等。</t>
  </si>
  <si>
    <t>提升粮食烘干能力,全力保障粮食安全</t>
  </si>
  <si>
    <t>补全产业链、保证粮食安全，壮大村集体经济。</t>
  </si>
  <si>
    <t>新型农村集体经济发展项目</t>
  </si>
  <si>
    <t>太湖海蛎场</t>
  </si>
  <si>
    <t>建成海蛎场。总投资91.96万，中央财政资金30万，地方财政资金30万，社会资金31.96万。</t>
  </si>
  <si>
    <t>太湖村</t>
  </si>
  <si>
    <t>太湖村村民委员会</t>
  </si>
  <si>
    <t>陈海英</t>
  </si>
  <si>
    <t>增加村集体收入</t>
  </si>
  <si>
    <t>促进渔民海产品流通，并提供仓储物流服务。</t>
  </si>
  <si>
    <t>青山小学旧校舍修缮</t>
  </si>
  <si>
    <t>青山村小学旧校舍门窗更换、电路铺设。总投资60万元</t>
  </si>
  <si>
    <t>改建</t>
  </si>
  <si>
    <t>青山村</t>
  </si>
  <si>
    <t>青山村村民委员会</t>
  </si>
  <si>
    <t>陈锦辉</t>
  </si>
  <si>
    <t>旧校舍租赁为村集体经济增加收入约18万</t>
  </si>
  <si>
    <t>带动村民就业，壮大村集体经济。</t>
  </si>
  <si>
    <t>农产品仓储保鲜冷链基础设施建设</t>
  </si>
  <si>
    <t>埔柳村桂圆加工厂房配套工程</t>
  </si>
  <si>
    <t>2024年4月</t>
  </si>
  <si>
    <t>继续完善桂圆加工厂房功能设施，在厂房边建冷冻库200平方米，购置桂圆干烘焙设备2套。</t>
  </si>
  <si>
    <t>提升桂圆产业附加值，增加村集体和村民经济收入。</t>
  </si>
  <si>
    <t>提供就业，带动桂圆产业发展，增加村集体经济收入。</t>
  </si>
  <si>
    <t>园头村研学基地提升工程</t>
  </si>
  <si>
    <t>园头村重点围绕文化振兴推动产业振兴，对研学基地进行软包，灯光设置面积600平方米，展板面积约110平方米，打造集家风、名人、院士等一体的馆。</t>
  </si>
  <si>
    <t>园头村</t>
  </si>
  <si>
    <t>黄飞彪</t>
  </si>
  <si>
    <t>拟申请2024年专项补助资金28万元，其他资金自筹</t>
  </si>
  <si>
    <t>后塘村振兴乡村（大坵顶）龙眼片区</t>
  </si>
  <si>
    <t>流转约80亩果树（龙眼、枇杷）进行果园清杂、施肥、配套施工、流转费用等努力实现果品、生态“双优”。</t>
  </si>
  <si>
    <t>后塘村</t>
  </si>
  <si>
    <t>许剑航</t>
  </si>
  <si>
    <t>拟申请2024年专项补助资金30万元，其他资金自筹</t>
  </si>
  <si>
    <t>对片区果园提升配套建设，增加村集体和村民经济收入。</t>
  </si>
  <si>
    <t>后塘村果优基地二期流转工程（过山龙眼片区）</t>
  </si>
  <si>
    <t>流转约200亩果树（龙眼）进行果园清杂、施肥、配套施工（机耕路）宽约2.6米*1500米等，努力实现果品、生态“双优”。</t>
  </si>
  <si>
    <t>拟申请2024年专项补助资金83万元</t>
  </si>
  <si>
    <t>促进果园流转，同时为村民生活、生产和出行提供便利，增加村集体和村民经济收入。</t>
  </si>
  <si>
    <t>华亭镇南湖村农产品交易中心提升项目</t>
  </si>
  <si>
    <t>拟投资40万元对村部旁二层框架建筑进行改造后对外招租，建成农产品交易中心。项目建成后预计每年增加村集体经济收入2万元。</t>
  </si>
  <si>
    <t>村部旁二楼</t>
  </si>
  <si>
    <t>申请扶持壮大农村新型集体经济资金40万元，其他资金自筹</t>
  </si>
  <si>
    <t>对外招租，增加村集体收入</t>
  </si>
  <si>
    <t>优先为村民的农产品提供交易场地和服务</t>
  </si>
  <si>
    <t>华亭镇南湖村种植大棚项目</t>
  </si>
  <si>
    <t>拟投资20万元，用于5亩农种植大棚搭建，完善农业产业基地。项目建成后出租，预计每年增加村集体经济收入1万元。</t>
  </si>
  <si>
    <t>南湖村六亩戈</t>
  </si>
  <si>
    <t>申请扶持壮大农村新型集体经济资金20万元，其他资金自筹</t>
  </si>
  <si>
    <t>华亭濑溪市场升级改造工程</t>
  </si>
  <si>
    <t>拟投资70万元实施濑溪村市场升级改造工程(面积约500平方米)，加设护墙，对房屋加固、修缮，提升市场租金收入，预计每年增加村集体经济收入9万元。</t>
  </si>
  <si>
    <t>濑溪旧市场</t>
  </si>
  <si>
    <t>濑溪村</t>
  </si>
  <si>
    <t>林芊芊</t>
  </si>
  <si>
    <t>申请扶持壮大农村新型集体经济资金60万元，其他资金自筹</t>
  </si>
  <si>
    <t>市场改造后优先出租给本村村民或企业</t>
  </si>
  <si>
    <t>后塘村露营基地、示范基地提升工程</t>
  </si>
  <si>
    <t xml:space="preserve">
拟投资70万元实施观光农业休闲采摘园提升工程，在半山露营基地种植草坪、炮仗花、三角梅、樱花，建设修复木栈道、凉亭，征地约1亩，在现有示范基地的周边设置护墙、监控设施，周长约3000米，建设凉亭4个、入口门6个、简易公厕2个，有效带动农业观光采摘及休闲旅游。项目建成后预计每年增加村集体经济收入30万元。</t>
  </si>
  <si>
    <t>后塘村半山</t>
  </si>
  <si>
    <t>带动村集体发展产业，壮大集体经济，同时提升农业观光采摘及休闲旅游的吸引力</t>
  </si>
  <si>
    <t>建成后优先雇用本村村民在采摘园改造，增加收入</t>
  </si>
  <si>
    <t xml:space="preserve"> 新型农村集体经济发展项目</t>
  </si>
  <si>
    <t>城厢区后山村农田改造提升项目</t>
  </si>
  <si>
    <t>拟投资68万元将木兰溪支流北侧约200亩耕地进行土地流转后转租给第三方，需加强农田基础设施建设，进行机械化种植，统一耕作新型品种果蔬，建成后预计每年增加村集体经济收入3万元。</t>
  </si>
  <si>
    <t>后山村木兰溪北侧</t>
  </si>
  <si>
    <t>后山村</t>
  </si>
  <si>
    <t>许仙花</t>
  </si>
  <si>
    <t>加强农田基础设施建设，满足机械化种植需求，同时可增加村集体收入</t>
  </si>
  <si>
    <t>东海村东港虾池升级改造工程</t>
  </si>
  <si>
    <t>对东海村2处面积约91亩的破损虾池进行改造升级，并对周边的横沟和引水沟同步修缮提升，完工后用于流转出租，村集体和村民共同参股，分红后预计每年增加村集体年收入约6万元，村民分红收益约15万元。</t>
  </si>
  <si>
    <t>东海镇</t>
  </si>
  <si>
    <t>东海村村委会</t>
  </si>
  <si>
    <t>沈荣钦</t>
  </si>
  <si>
    <t>东海镇人民政府</t>
  </si>
  <si>
    <t>带动村集体发展产业，壮大集体经济</t>
  </si>
  <si>
    <t>东沙村团结溪农家乐工程</t>
  </si>
  <si>
    <t>在团结溪沿岸发展“农家乐”项目，将对团结溪沿岸进行提升改造，修建休闲亭、露天烧烤台等，建成后预计增加村集体年收入5-6万元。</t>
  </si>
  <si>
    <t>东沙村村委会</t>
  </si>
  <si>
    <t>蔡新发</t>
  </si>
  <si>
    <t>利角村果园品种改良项目</t>
  </si>
  <si>
    <t>2024年5月</t>
  </si>
  <si>
    <t>对利角村境内村集体横山、郑山山上的果地进行整理和平整，将荒废的果园品种改良，修缮基础设施，提高果树种植的效益和质量，预计增加村集体年收入约3万元。</t>
  </si>
  <si>
    <t>蔡骏</t>
  </si>
  <si>
    <t>洋边冻库提升改造及展销中心配套建设工程</t>
  </si>
  <si>
    <t>提升原有枇杷冷冻库，对库房进行隔间</t>
  </si>
  <si>
    <t>常太镇</t>
  </si>
  <si>
    <t>洋边村村委会</t>
  </si>
  <si>
    <t>林静</t>
  </si>
  <si>
    <t>常太镇人民政府</t>
  </si>
  <si>
    <t>带动就业，发展产业，壮大村集体经济</t>
  </si>
  <si>
    <t xml:space="preserve">
小型农田水利设施建设</t>
  </si>
  <si>
    <t>2024年高标准农田建设项目建后管护资金</t>
  </si>
  <si>
    <t>对我区4个高标准农田建设项目实施建后管护，补助10万元，保障设施正常运转</t>
  </si>
  <si>
    <t>华亭镇、东海镇</t>
  </si>
  <si>
    <t>华亭镇、东海镇分管领导</t>
  </si>
  <si>
    <t>完善基础设施和公共服务建设</t>
  </si>
  <si>
    <t>改善基础设施建设，提升群众生活品质</t>
  </si>
  <si>
    <t>特色产业保险保费补助</t>
  </si>
  <si>
    <t>2023年10月至2024年9月城厢区脱贫户家庭经营综合保险区级财政补贴</t>
  </si>
  <si>
    <t>脱贫户种植龙眼、枇杷，养殖鸡鸭鹅等产业投保</t>
  </si>
  <si>
    <t>各镇（街）分管领导</t>
  </si>
  <si>
    <t>保障脱贫户产业收入，促进稳定脱贫</t>
  </si>
  <si>
    <t>补助脱贫户产业保险自费部分，巩固脱贫成果</t>
  </si>
  <si>
    <t>小额信贷贴息</t>
  </si>
  <si>
    <t>2024年脱贫户小额信贷贴息资金</t>
  </si>
  <si>
    <t>2024年3月</t>
  </si>
  <si>
    <t>对我区脱贫户扶贫小额信贷实行财政贴息</t>
  </si>
  <si>
    <t>对脱贫户贷款进行贴息，减轻负担</t>
  </si>
  <si>
    <t>对脱贫户贷款进行贴息，巩固脱贫成果</t>
  </si>
  <si>
    <t>其他</t>
  </si>
  <si>
    <t>2024年区级财政衔接推进乡村振兴资金(新时代山海协作对口帮扶)</t>
  </si>
  <si>
    <t>对口帮扶莆田市仙游县，以产业协作为重点，深化拓展山海协作的内容和领域，在产业协作上共谋发展、创新平台上协同共建、基础设施上互联互通、民生协作上并肩前行、生态文明上共建共享、资源禀赋上深化合作。每年度城厢区拨款300万元至仙游县作为三地协作资金。</t>
  </si>
  <si>
    <t>仙游县</t>
  </si>
  <si>
    <t>区发改局</t>
  </si>
  <si>
    <t>区发改局分管领导</t>
  </si>
  <si>
    <t>山海协作，对口帮扶仙游县</t>
  </si>
  <si>
    <t>山海协作，对口帮扶，巩固脱贫攻坚成果</t>
  </si>
  <si>
    <t>2024年区级财政衔接推进乡村振兴资金（闽宁协作对口帮扶）</t>
  </si>
  <si>
    <t>对口帮扶宁夏吴忠市同心县资金，资金主要用于壮大村集体经济、巩固脱贫对象发展产业、教育、医疗卫生和社会事业等民生项目。</t>
  </si>
  <si>
    <t>同心县</t>
  </si>
  <si>
    <t>区农业农村局</t>
  </si>
  <si>
    <t>区农业农村局分管领导</t>
  </si>
  <si>
    <t>宁夏同心县</t>
  </si>
  <si>
    <t>深化闽宁协作，助力宁夏同心县拓展脱贫攻坚成果</t>
  </si>
  <si>
    <t>助力宁夏同心县拓展脱贫攻坚成果</t>
  </si>
  <si>
    <t>地方政府债券和国家专项建设基金</t>
  </si>
  <si>
    <t>易地扶贫搬迁地方政府债券资金利息、国家专项建设基金本金和利息</t>
  </si>
  <si>
    <t>城厢区</t>
  </si>
  <si>
    <t>易地扶贫搬迁地方政府债券资金利息、国家专项建设基金利息</t>
  </si>
  <si>
    <t>巩固脱贫攻坚成果</t>
  </si>
  <si>
    <t>2024年扶持村级集体经济发展试点资金和市级运营收益资金</t>
  </si>
  <si>
    <t>扶持村级集体经济发展试点资金市级运营收益，主要用于农村公益、扶贫济困等事业发展，重点用于解决建档立卡贫困对象生产、生活困难，保障村集体成员能够共享增值收益</t>
  </si>
  <si>
    <t>各镇街分管领导</t>
  </si>
  <si>
    <t>脱贫村村集体</t>
  </si>
  <si>
    <t>提高村集体经济收入</t>
  </si>
  <si>
    <t>支持村发展产业，壮大村集体经济，巩固脱贫攻坚成果</t>
  </si>
  <si>
    <t>2024年财政局财政衔接推进乡村振兴资金</t>
  </si>
  <si>
    <t>巩固脱贫攻坚成果和乡村振兴建设</t>
  </si>
  <si>
    <t>城厢区财政局</t>
  </si>
  <si>
    <t>城厢区财政局分管领导</t>
  </si>
  <si>
    <t>建档立卡脱贫户、村集体</t>
  </si>
  <si>
    <t>乡村建设行动</t>
  </si>
  <si>
    <t>农村道路建设（通村路、通户路、小型桥梁等）</t>
  </si>
  <si>
    <t>太湖村新村西路硬化工程</t>
  </si>
  <si>
    <t>太湖村新村西路主干道硬化，全长约300米、宽4米。</t>
  </si>
  <si>
    <t>老区村村民</t>
  </si>
  <si>
    <t>改善老区村公共服务建设</t>
  </si>
  <si>
    <t>霞山村顶霞路路灯亮化工程建设</t>
  </si>
  <si>
    <t>霞山村顶霞路林垅组至长安桥头约500米需要新建12盏路灯</t>
  </si>
  <si>
    <t>霞山村</t>
  </si>
  <si>
    <t>霞山村村委会</t>
  </si>
  <si>
    <t>傅国忠</t>
  </si>
  <si>
    <t>东沙抗捐暴动旧址室内设计布展、室外配套设施</t>
  </si>
  <si>
    <t>东沙抗捐暴动旧址室内设计布展、室外配套设施。</t>
  </si>
  <si>
    <t>东沙村</t>
  </si>
  <si>
    <t>林俊嘉</t>
  </si>
  <si>
    <t>财政补助资金、社会捐助</t>
  </si>
  <si>
    <t>2024年东沙抗捐暴动旧址修缮</t>
  </si>
  <si>
    <t>2024年东沙抗捐暴动旧址修缮补助经费17.5万元</t>
  </si>
  <si>
    <t>莆田党团联席会议遗址（二期）修缮</t>
  </si>
  <si>
    <t>2024年2月</t>
  </si>
  <si>
    <t>2024年13月</t>
  </si>
  <si>
    <t>莆田党团联席会议遗址（二期）修缮补助经费2.5万</t>
  </si>
  <si>
    <t>西厝村</t>
  </si>
  <si>
    <t>西厝村村委会</t>
  </si>
  <si>
    <t>蔡燕萍</t>
  </si>
  <si>
    <t>2024年以工代赈省级配套资金（灵川镇人居环境提升基础设施项目）</t>
  </si>
  <si>
    <t>灵川镇</t>
  </si>
  <si>
    <t>灵川镇分管领导</t>
  </si>
  <si>
    <t>城厢区发改局</t>
  </si>
  <si>
    <t>城厢区各村和村民</t>
  </si>
  <si>
    <t>完善基础设施，巩固脱贫攻坚成果</t>
  </si>
  <si>
    <t>完善基础设施建设，改善村容村貌，巩固脱贫攻坚成果</t>
  </si>
  <si>
    <t>园头村研学基地配套设施工程（停车场）</t>
  </si>
  <si>
    <t>建设研学基地配套设施停车场，停车场面积约600平方米，完善基础设施建设。</t>
  </si>
  <si>
    <t>带动研学产业发展，壮大集体经济。</t>
  </si>
  <si>
    <t>壮大村集体经济。</t>
  </si>
  <si>
    <t>产业路、资源路、旅游路建设</t>
  </si>
  <si>
    <t>后塘村吴厝机耕路硬化工程</t>
  </si>
  <si>
    <t>从变电站处连接至九华线高速路天桥，全长约900米，宽6.5米的吴厝机耕路已完成的路基上进行路面硬化。</t>
  </si>
  <si>
    <t>拟申请2024年专项补助资金76万元</t>
  </si>
  <si>
    <t>全村村民</t>
  </si>
  <si>
    <t>改善群众生活生产和出行方便。</t>
  </si>
  <si>
    <t>改善民生工程</t>
  </si>
  <si>
    <t>油潭村龙眼产业园配套工程二期</t>
  </si>
  <si>
    <t>依托龙眼加工厂房主体修建厂房周边围墙约220米左右，厂房外晾晒场地进行硬化等等。</t>
  </si>
  <si>
    <t>油潭村</t>
  </si>
  <si>
    <t>倪武林</t>
  </si>
  <si>
    <t>拟申请2024年专项补助资金50万元</t>
  </si>
  <si>
    <t>完善产业基础配套，提升产业附加值。</t>
  </si>
  <si>
    <t>带动农业产业发展，增加村集体经济收入。</t>
  </si>
  <si>
    <t>小型农田水利设施建设</t>
  </si>
  <si>
    <t>城厢区常太镇渡里村农业科技服务点水肥一体化建设工程</t>
  </si>
  <si>
    <t>果园面积约30亩、蓄水池1座、泵房1座、洗砂石过滤器1套、洗叠片过滤器1套、加压泵1座、输配水管道、物联网软硬件1套</t>
  </si>
  <si>
    <t>渡里村村委会</t>
  </si>
  <si>
    <t>陈巨</t>
  </si>
  <si>
    <t>公共照明设施</t>
  </si>
  <si>
    <t>渡里村尾厝组照明工程</t>
  </si>
  <si>
    <t>渡里新村路口（上行）至畲马线路口约长1500米40盏，村部广场5盏，田厝组19盏</t>
  </si>
  <si>
    <t>农村污水治理</t>
  </si>
  <si>
    <t>东海灵川片区农村生活污水处理服务费</t>
  </si>
  <si>
    <t>通过补助149.2万元用于东海灵川片区农村生活污水处理，达到改善农村环境整治</t>
  </si>
  <si>
    <t>城厢区住建局</t>
  </si>
  <si>
    <t>东海镇和灵川镇村民</t>
  </si>
  <si>
    <t>城和区衣村生活污水“三根管”补助资金</t>
  </si>
  <si>
    <t>城和区衣村生活污水“三根管”补助资金，完善基础设施和公共服务建设</t>
  </si>
  <si>
    <t>农村垃圾治理</t>
  </si>
  <si>
    <t>2024年农村垃圾清运补助和公厕免费开放管理资金</t>
  </si>
  <si>
    <t>通过开展2024年农村垃圾清运补助和公厕免费开放管理补助，完善基础设施和公共服务建设</t>
  </si>
  <si>
    <t>城厢区环卫中心</t>
  </si>
  <si>
    <t>城厢区环卫中心分管领导</t>
  </si>
  <si>
    <t>2024年环境卫生治理专项资金</t>
  </si>
  <si>
    <t>通过开展2024年环境卫生治理专项资金补助，完善基础设施和公共服务建设</t>
  </si>
  <si>
    <t>巩固三保障成果</t>
  </si>
  <si>
    <t>接受临时救助</t>
  </si>
  <si>
    <t>常太镇固定观察点省级财政资金</t>
  </si>
  <si>
    <t>支持脱贫人口收入监测调查</t>
  </si>
  <si>
    <t>施方芳</t>
  </si>
  <si>
    <t>加大帮扶力度，提升脱贫质量</t>
  </si>
  <si>
    <t>提高脱贫户生产积极性，使脱贫
质量进一步提升</t>
  </si>
  <si>
    <t>2024年重点帮扶对象补助资金</t>
  </si>
  <si>
    <t>对全区24户重点对象，予以每户1000元补助</t>
  </si>
  <si>
    <t>增加脱贫户家庭收入，减轻生活负担</t>
  </si>
  <si>
    <t>加强重点对象帮扶，资金补助减轻脱贫户负担</t>
  </si>
  <si>
    <t>2024年度建档立卡脱贫户家庭春节慰问金</t>
  </si>
  <si>
    <t>对全区建档立卡脱贫户春节慰问金，每户500元</t>
  </si>
  <si>
    <t>帮助脱贫户过好春节</t>
  </si>
  <si>
    <t>补助脱贫户春节慰问资金，增强脱贫对象获得感和满意度</t>
  </si>
  <si>
    <t>接受医疗救助</t>
  </si>
  <si>
    <t>2023度第四季度-2024年上半年健康扶贫资金</t>
  </si>
  <si>
    <t>对医疗自费费用超过2000元的建档立卡贫困人员，区级财政给予每人50%补助</t>
  </si>
  <si>
    <t>强化健康扶贫力度</t>
  </si>
  <si>
    <t>减轻脱贫户家庭医疗负担</t>
  </si>
  <si>
    <t>稳定发展粮食生产补助奖励</t>
  </si>
  <si>
    <t>我区发放稳定粮食生产补助奖励金20.7637万元给相关业主，用于稳定粮食生产。其中撂荒复耕种粮补助13.7637万元、规模种粮补助3万元、集中连片新流转土地4万元。</t>
  </si>
  <si>
    <t>农户和相关业主</t>
  </si>
  <si>
    <t>农户生产积极性提高，脱贫
质量进一步提升</t>
  </si>
  <si>
    <t>农户发展产，增加脱贫户家庭收入</t>
  </si>
  <si>
    <t>2024年度脱贫(享受政策)人员参加城乡居民医疗保险个人缴费部分区级补助资金</t>
  </si>
  <si>
    <t>脱贫(享受政策)人员参加我市城乡居民医疗保险个人需缴纳的10%费用(2024年每人38元)，补助资金由市、区财政按3:7比例承担。2024年度城厢区需缴纳莆田市城乡居民医疗保险的脱贫(享受政策)人员数1996人（以2023年12月底脱贫人口为基数），区级财政应承担53093.60元（1996*38*70%=53093.60）</t>
  </si>
  <si>
    <t>2024年建档立卡脱贫户用水补助</t>
  </si>
  <si>
    <t>对全区脱贫户每户市、区级分别补助100元</t>
  </si>
  <si>
    <t>各有关镇街</t>
  </si>
  <si>
    <t>城厢区水利局、农业农村局</t>
  </si>
  <si>
    <t>脱贫户生活条件改善</t>
  </si>
  <si>
    <t>改善脱贫户生活条件</t>
  </si>
  <si>
    <t>享受“雨露计划”职业教育补助</t>
  </si>
  <si>
    <t>2024年雨露计划补助资金</t>
  </si>
  <si>
    <t>大中专生职业教育在校补助,对符合条件的对象给予每人每学年3000元的资金补助；对未完成全年学习的，据实予以相应核减补助金额，在校学习时间超过半学年的按3000元补助，不满半学年的按1500元补助。</t>
  </si>
  <si>
    <t>对在校学生补助，减轻家庭负担</t>
  </si>
  <si>
    <t>就业项目</t>
  </si>
  <si>
    <t>就业补助</t>
  </si>
  <si>
    <t>2024年度脱贫人口跨省就业补助资金</t>
  </si>
  <si>
    <t>2024年吸纳中西部脱贫人口跨省就业资金</t>
  </si>
  <si>
    <t>城厢区人力资源和社会保障局</t>
  </si>
  <si>
    <t>区人力资源和社会保障局</t>
  </si>
  <si>
    <t>人社局分管领导</t>
  </si>
  <si>
    <t>吸纳贫困人口跨省务工的企业</t>
  </si>
  <si>
    <t>保障跨省劳务人员就业服务</t>
  </si>
  <si>
    <t>吸纳跨省务工人员就业、巩固脱贫成果</t>
  </si>
  <si>
    <t>公益性岗位</t>
  </si>
  <si>
    <t>2024年脱贫对象续聘公益性岗位市级、区级财政补助资金</t>
  </si>
  <si>
    <t>对2024年脱贫对象续聘公益性岗位每人每月1810元补助</t>
  </si>
  <si>
    <t>提高脱贫户经济收入</t>
  </si>
  <si>
    <t>安置脱贫户就近就岗就业、吸纳就业脱贫</t>
  </si>
  <si>
    <t>2023年华亭镇7-12月脱贫对象续聘公益性岗位资金</t>
  </si>
  <si>
    <t>华亭镇</t>
  </si>
  <si>
    <t>华亭镇分管领导</t>
  </si>
  <si>
    <t>2024年银发建档立卡脱贫人口劳务服务工作补助资金</t>
  </si>
  <si>
    <t>对银发建档立卡脱贫人口劳务务工每人每月1810元补助，为银发建档立卡脱贫人口劳务务工缴纳每人每年200元的人身意外险。</t>
  </si>
  <si>
    <t>保障脱贫人口劳务服务</t>
  </si>
  <si>
    <t>项目管理费</t>
  </si>
  <si>
    <t>2024年中共闽中特委遗址管护</t>
  </si>
  <si>
    <t>马院村</t>
  </si>
  <si>
    <t>马院村村民委员会</t>
  </si>
  <si>
    <t>吴国树</t>
  </si>
  <si>
    <t>村民群众</t>
  </si>
  <si>
    <t>合计</t>
  </si>
  <si>
    <t>64个项目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</si>
</sst>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;@"/>
  </numFmts>
  <fonts count="32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sz val="12"/>
      <name val="宋体"/>
      <charset val="134"/>
    </font>
    <font>
      <sz val="28"/>
      <name val="黑体"/>
      <charset val="134"/>
    </font>
    <font>
      <sz val="16"/>
      <color rgb="FF000000"/>
      <name val="宋体"/>
      <charset val="134"/>
      <scheme val="minor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7" fillId="28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29" borderId="10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29" borderId="9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11" fillId="0" borderId="0" xfId="0" applyFo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C000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22</xdr:row>
          <xdr:rowOff>0</xdr:rowOff>
        </xdr:from>
        <xdr:to>
          <xdr:col>20</xdr:col>
          <xdr:colOff>650240</xdr:colOff>
          <xdr:row>22</xdr:row>
          <xdr:rowOff>257175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6842085" y="19900900"/>
              <a:ext cx="133604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0</xdr:rowOff>
        </xdr:from>
        <xdr:to>
          <xdr:col>2</xdr:col>
          <xdr:colOff>898525</xdr:colOff>
          <xdr:row>49</xdr:row>
          <xdr:rowOff>257175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647190" y="51025425"/>
              <a:ext cx="898525" cy="12858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1"/>
  <sheetViews>
    <sheetView tabSelected="1" view="pageBreakPreview" zoomScale="61" zoomScaleNormal="71" workbookViewId="0">
      <pane ySplit="5" topLeftCell="A62" activePane="bottomLeft" state="frozen"/>
      <selection/>
      <selection pane="bottomLeft" activeCell="T1" sqref="T$1:Y$1048576"/>
    </sheetView>
  </sheetViews>
  <sheetFormatPr defaultColWidth="9" defaultRowHeight="14.25"/>
  <cols>
    <col min="1" max="1" width="9.825" style="9" customWidth="1"/>
    <col min="2" max="2" width="11.7916666666667" style="9" customWidth="1"/>
    <col min="3" max="3" width="21.3166666666667" style="9" customWidth="1"/>
    <col min="4" max="4" width="28.375" style="9" customWidth="1"/>
    <col min="5" max="5" width="18.625" style="9" customWidth="1"/>
    <col min="6" max="6" width="21.625" style="9" customWidth="1"/>
    <col min="7" max="7" width="58.8" style="9" customWidth="1"/>
    <col min="8" max="8" width="8.275" style="9" customWidth="1"/>
    <col min="9" max="9" width="9.325" style="9" customWidth="1"/>
    <col min="10" max="10" width="10.4333333333333" style="9" customWidth="1"/>
    <col min="11" max="11" width="11.375" style="9" customWidth="1"/>
    <col min="12" max="12" width="16.625" style="9" customWidth="1"/>
    <col min="13" max="13" width="11.75" style="9" customWidth="1"/>
    <col min="14" max="14" width="14.4333333333333" style="10" customWidth="1"/>
    <col min="15" max="15" width="13.875" style="9" customWidth="1"/>
    <col min="16" max="16" width="16.0166666666667" style="9" customWidth="1"/>
    <col min="17" max="17" width="25.375" style="9" customWidth="1"/>
    <col min="18" max="18" width="35" style="9" customWidth="1"/>
    <col min="19" max="19" width="9.41666666666667" style="9" customWidth="1"/>
    <col min="20" max="16384" width="9" style="9"/>
  </cols>
  <sheetData>
    <row r="1" ht="22.5" spans="1:19">
      <c r="A1" s="11" t="s">
        <v>0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6"/>
      <c r="O1" s="12"/>
      <c r="P1" s="12"/>
      <c r="Q1" s="12"/>
      <c r="R1" s="12"/>
      <c r="S1" s="12"/>
    </row>
    <row r="2" s="1" customFormat="1" ht="35.25" spans="1:19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="2" customFormat="1" ht="31" customHeight="1" spans="1:19">
      <c r="A3" s="14"/>
      <c r="B3" s="14"/>
      <c r="C3" s="14"/>
      <c r="D3" s="14"/>
      <c r="E3" s="14"/>
      <c r="F3" s="14"/>
      <c r="G3" s="14"/>
      <c r="H3" s="22"/>
      <c r="I3" s="22"/>
      <c r="J3" s="22"/>
      <c r="K3" s="22"/>
      <c r="L3" s="22"/>
      <c r="M3" s="14"/>
      <c r="N3" s="22"/>
      <c r="O3" s="27"/>
      <c r="P3" s="28"/>
      <c r="Q3" s="31" t="s">
        <v>2</v>
      </c>
      <c r="R3" s="31"/>
      <c r="S3" s="31"/>
    </row>
    <row r="4" s="3" customFormat="1" ht="20.25" spans="1:19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5" t="s">
        <v>14</v>
      </c>
      <c r="M4" s="15" t="s">
        <v>15</v>
      </c>
      <c r="N4" s="15" t="s">
        <v>16</v>
      </c>
      <c r="O4" s="15" t="s">
        <v>17</v>
      </c>
      <c r="P4" s="15" t="s">
        <v>18</v>
      </c>
      <c r="Q4" s="15" t="s">
        <v>19</v>
      </c>
      <c r="R4" s="15" t="s">
        <v>20</v>
      </c>
      <c r="S4" s="32" t="s">
        <v>21</v>
      </c>
    </row>
    <row r="5" s="3" customFormat="1" ht="20.25" spans="1:19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33"/>
    </row>
    <row r="6" s="3" customFormat="1" ht="60.75" spans="1:19">
      <c r="A6" s="16">
        <f>ROW()-5</f>
        <v>1</v>
      </c>
      <c r="B6" s="16" t="s">
        <v>22</v>
      </c>
      <c r="C6" s="16" t="s">
        <v>23</v>
      </c>
      <c r="D6" s="16" t="s">
        <v>24</v>
      </c>
      <c r="E6" s="20" t="s">
        <v>25</v>
      </c>
      <c r="F6" s="20" t="s">
        <v>26</v>
      </c>
      <c r="G6" s="16" t="s">
        <v>27</v>
      </c>
      <c r="H6" s="16" t="s">
        <v>28</v>
      </c>
      <c r="I6" s="16" t="s">
        <v>29</v>
      </c>
      <c r="J6" s="16" t="s">
        <v>29</v>
      </c>
      <c r="K6" s="16" t="s">
        <v>29</v>
      </c>
      <c r="L6" s="16" t="s">
        <v>30</v>
      </c>
      <c r="M6" s="16" t="s">
        <v>31</v>
      </c>
      <c r="N6" s="20">
        <v>46.5</v>
      </c>
      <c r="O6" s="16" t="s">
        <v>32</v>
      </c>
      <c r="P6" s="17" t="s">
        <v>33</v>
      </c>
      <c r="Q6" s="16" t="s">
        <v>34</v>
      </c>
      <c r="R6" s="16" t="s">
        <v>35</v>
      </c>
      <c r="S6" s="16"/>
    </row>
    <row r="7" s="3" customFormat="1" ht="121.5" spans="1:19">
      <c r="A7" s="16">
        <f t="shared" ref="A7:A16" si="0">ROW()-5</f>
        <v>2</v>
      </c>
      <c r="B7" s="16" t="s">
        <v>22</v>
      </c>
      <c r="C7" s="16" t="s">
        <v>23</v>
      </c>
      <c r="D7" s="16" t="s">
        <v>36</v>
      </c>
      <c r="E7" s="20" t="s">
        <v>25</v>
      </c>
      <c r="F7" s="20" t="s">
        <v>26</v>
      </c>
      <c r="G7" s="16" t="s">
        <v>37</v>
      </c>
      <c r="H7" s="16" t="s">
        <v>28</v>
      </c>
      <c r="I7" s="16" t="s">
        <v>29</v>
      </c>
      <c r="J7" s="16" t="s">
        <v>29</v>
      </c>
      <c r="K7" s="16" t="s">
        <v>29</v>
      </c>
      <c r="L7" s="16" t="s">
        <v>30</v>
      </c>
      <c r="M7" s="16" t="s">
        <v>31</v>
      </c>
      <c r="N7" s="20">
        <f>14.15+8.85+4.8+0.5</f>
        <v>28.3</v>
      </c>
      <c r="O7" s="16" t="s">
        <v>32</v>
      </c>
      <c r="P7" s="17" t="s">
        <v>33</v>
      </c>
      <c r="Q7" s="16" t="s">
        <v>34</v>
      </c>
      <c r="R7" s="16" t="s">
        <v>38</v>
      </c>
      <c r="S7" s="16"/>
    </row>
    <row r="8" s="4" customFormat="1" ht="101.25" spans="1:19">
      <c r="A8" s="16">
        <f t="shared" si="0"/>
        <v>3</v>
      </c>
      <c r="B8" s="17" t="s">
        <v>22</v>
      </c>
      <c r="C8" s="17" t="s">
        <v>39</v>
      </c>
      <c r="D8" s="18" t="s">
        <v>40</v>
      </c>
      <c r="E8" s="23">
        <v>45505</v>
      </c>
      <c r="F8" s="24">
        <v>45566</v>
      </c>
      <c r="G8" s="18" t="s">
        <v>41</v>
      </c>
      <c r="H8" s="17" t="s">
        <v>28</v>
      </c>
      <c r="I8" s="18" t="s">
        <v>42</v>
      </c>
      <c r="J8" s="18" t="s">
        <v>43</v>
      </c>
      <c r="K8" s="18" t="s">
        <v>43</v>
      </c>
      <c r="L8" s="17" t="s">
        <v>44</v>
      </c>
      <c r="M8" s="16" t="s">
        <v>45</v>
      </c>
      <c r="N8" s="18">
        <v>35</v>
      </c>
      <c r="O8" s="29" t="s">
        <v>46</v>
      </c>
      <c r="P8" s="17" t="s">
        <v>47</v>
      </c>
      <c r="Q8" s="17" t="s">
        <v>48</v>
      </c>
      <c r="R8" s="17" t="s">
        <v>49</v>
      </c>
      <c r="S8" s="17"/>
    </row>
    <row r="9" s="4" customFormat="1" ht="101.25" spans="1:19">
      <c r="A9" s="16">
        <f t="shared" si="0"/>
        <v>4</v>
      </c>
      <c r="B9" s="17" t="s">
        <v>22</v>
      </c>
      <c r="C9" s="17" t="s">
        <v>39</v>
      </c>
      <c r="D9" s="18" t="s">
        <v>50</v>
      </c>
      <c r="E9" s="25" t="s">
        <v>51</v>
      </c>
      <c r="F9" s="25" t="s">
        <v>52</v>
      </c>
      <c r="G9" s="18" t="s">
        <v>53</v>
      </c>
      <c r="H9" s="17" t="s">
        <v>28</v>
      </c>
      <c r="I9" s="18" t="s">
        <v>54</v>
      </c>
      <c r="J9" s="18" t="s">
        <v>55</v>
      </c>
      <c r="K9" s="18" t="s">
        <v>55</v>
      </c>
      <c r="L9" s="17" t="s">
        <v>56</v>
      </c>
      <c r="M9" s="16" t="s">
        <v>45</v>
      </c>
      <c r="N9" s="18">
        <v>34</v>
      </c>
      <c r="O9" s="29" t="s">
        <v>57</v>
      </c>
      <c r="P9" s="17" t="s">
        <v>58</v>
      </c>
      <c r="Q9" s="17" t="s">
        <v>59</v>
      </c>
      <c r="R9" s="17" t="s">
        <v>60</v>
      </c>
      <c r="S9" s="17"/>
    </row>
    <row r="10" s="4" customFormat="1" ht="101.25" spans="1:19">
      <c r="A10" s="16">
        <f t="shared" si="0"/>
        <v>5</v>
      </c>
      <c r="B10" s="17" t="s">
        <v>22</v>
      </c>
      <c r="C10" s="17" t="s">
        <v>39</v>
      </c>
      <c r="D10" s="18" t="s">
        <v>61</v>
      </c>
      <c r="E10" s="23">
        <v>45505</v>
      </c>
      <c r="F10" s="17" t="s">
        <v>26</v>
      </c>
      <c r="G10" s="18" t="s">
        <v>62</v>
      </c>
      <c r="H10" s="17" t="s">
        <v>28</v>
      </c>
      <c r="I10" s="18" t="s">
        <v>63</v>
      </c>
      <c r="J10" s="18" t="s">
        <v>55</v>
      </c>
      <c r="K10" s="18" t="s">
        <v>55</v>
      </c>
      <c r="L10" s="17" t="s">
        <v>56</v>
      </c>
      <c r="M10" s="16" t="s">
        <v>45</v>
      </c>
      <c r="N10" s="18">
        <v>53</v>
      </c>
      <c r="O10" s="29" t="s">
        <v>64</v>
      </c>
      <c r="P10" s="17" t="s">
        <v>47</v>
      </c>
      <c r="Q10" s="17" t="s">
        <v>65</v>
      </c>
      <c r="R10" s="17" t="s">
        <v>49</v>
      </c>
      <c r="S10" s="17"/>
    </row>
    <row r="11" s="4" customFormat="1" ht="81" spans="1:19">
      <c r="A11" s="16">
        <f t="shared" si="0"/>
        <v>6</v>
      </c>
      <c r="B11" s="16" t="s">
        <v>22</v>
      </c>
      <c r="C11" s="16" t="s">
        <v>66</v>
      </c>
      <c r="D11" s="17" t="s">
        <v>67</v>
      </c>
      <c r="E11" s="24">
        <v>45352</v>
      </c>
      <c r="F11" s="24">
        <v>45566</v>
      </c>
      <c r="G11" s="17" t="s">
        <v>68</v>
      </c>
      <c r="H11" s="16" t="s">
        <v>28</v>
      </c>
      <c r="I11" s="16" t="s">
        <v>69</v>
      </c>
      <c r="J11" s="16" t="s">
        <v>70</v>
      </c>
      <c r="K11" s="16" t="s">
        <v>70</v>
      </c>
      <c r="L11" s="16" t="s">
        <v>71</v>
      </c>
      <c r="M11" s="16" t="s">
        <v>72</v>
      </c>
      <c r="N11" s="18">
        <v>27.6018</v>
      </c>
      <c r="O11" s="16" t="s">
        <v>32</v>
      </c>
      <c r="P11" s="16" t="s">
        <v>73</v>
      </c>
      <c r="Q11" s="16" t="s">
        <v>74</v>
      </c>
      <c r="R11" s="16" t="s">
        <v>75</v>
      </c>
      <c r="S11" s="16"/>
    </row>
    <row r="12" s="4" customFormat="1" ht="81" spans="1:19">
      <c r="A12" s="16">
        <f t="shared" si="0"/>
        <v>7</v>
      </c>
      <c r="B12" s="16" t="s">
        <v>22</v>
      </c>
      <c r="C12" s="16" t="s">
        <v>66</v>
      </c>
      <c r="D12" s="17" t="s">
        <v>76</v>
      </c>
      <c r="E12" s="24">
        <v>45352</v>
      </c>
      <c r="F12" s="24">
        <v>45566</v>
      </c>
      <c r="G12" s="17" t="s">
        <v>68</v>
      </c>
      <c r="H12" s="16" t="s">
        <v>28</v>
      </c>
      <c r="I12" s="16" t="s">
        <v>77</v>
      </c>
      <c r="J12" s="16" t="s">
        <v>78</v>
      </c>
      <c r="K12" s="16" t="s">
        <v>78</v>
      </c>
      <c r="L12" s="16" t="s">
        <v>79</v>
      </c>
      <c r="M12" s="16" t="s">
        <v>72</v>
      </c>
      <c r="N12" s="18">
        <v>22.1004</v>
      </c>
      <c r="O12" s="16" t="s">
        <v>32</v>
      </c>
      <c r="P12" s="16" t="s">
        <v>73</v>
      </c>
      <c r="Q12" s="16" t="s">
        <v>74</v>
      </c>
      <c r="R12" s="16" t="s">
        <v>75</v>
      </c>
      <c r="S12" s="16"/>
    </row>
    <row r="13" s="4" customFormat="1" ht="81" spans="1:19">
      <c r="A13" s="16">
        <f t="shared" si="0"/>
        <v>8</v>
      </c>
      <c r="B13" s="16" t="s">
        <v>22</v>
      </c>
      <c r="C13" s="16" t="s">
        <v>39</v>
      </c>
      <c r="D13" s="17" t="s">
        <v>80</v>
      </c>
      <c r="E13" s="24">
        <v>45474</v>
      </c>
      <c r="F13" s="24">
        <v>45627</v>
      </c>
      <c r="G13" s="17" t="s">
        <v>68</v>
      </c>
      <c r="H13" s="16" t="s">
        <v>28</v>
      </c>
      <c r="I13" s="16" t="s">
        <v>81</v>
      </c>
      <c r="J13" s="16" t="s">
        <v>82</v>
      </c>
      <c r="K13" s="16" t="s">
        <v>82</v>
      </c>
      <c r="L13" s="16" t="s">
        <v>83</v>
      </c>
      <c r="M13" s="16" t="s">
        <v>72</v>
      </c>
      <c r="N13" s="18">
        <v>7.6136</v>
      </c>
      <c r="O13" s="16" t="s">
        <v>32</v>
      </c>
      <c r="P13" s="16" t="s">
        <v>73</v>
      </c>
      <c r="Q13" s="16" t="s">
        <v>74</v>
      </c>
      <c r="R13" s="16" t="s">
        <v>75</v>
      </c>
      <c r="S13" s="16"/>
    </row>
    <row r="14" s="4" customFormat="1" ht="81" spans="1:19">
      <c r="A14" s="16">
        <f t="shared" si="0"/>
        <v>9</v>
      </c>
      <c r="B14" s="16" t="s">
        <v>22</v>
      </c>
      <c r="C14" s="16" t="s">
        <v>39</v>
      </c>
      <c r="D14" s="17" t="s">
        <v>84</v>
      </c>
      <c r="E14" s="24">
        <v>45474</v>
      </c>
      <c r="F14" s="24">
        <v>45627</v>
      </c>
      <c r="G14" s="17" t="s">
        <v>68</v>
      </c>
      <c r="H14" s="16" t="s">
        <v>28</v>
      </c>
      <c r="I14" s="16" t="s">
        <v>69</v>
      </c>
      <c r="J14" s="16" t="s">
        <v>70</v>
      </c>
      <c r="K14" s="16" t="s">
        <v>70</v>
      </c>
      <c r="L14" s="16" t="s">
        <v>71</v>
      </c>
      <c r="M14" s="16" t="s">
        <v>72</v>
      </c>
      <c r="N14" s="18">
        <v>19.136</v>
      </c>
      <c r="O14" s="16" t="s">
        <v>32</v>
      </c>
      <c r="P14" s="16" t="s">
        <v>73</v>
      </c>
      <c r="Q14" s="16" t="s">
        <v>74</v>
      </c>
      <c r="R14" s="16" t="s">
        <v>75</v>
      </c>
      <c r="S14" s="16"/>
    </row>
    <row r="15" s="4" customFormat="1" ht="60.75" spans="1:19">
      <c r="A15" s="16">
        <f t="shared" si="0"/>
        <v>10</v>
      </c>
      <c r="B15" s="16" t="s">
        <v>22</v>
      </c>
      <c r="C15" s="16" t="s">
        <v>85</v>
      </c>
      <c r="D15" s="17" t="s">
        <v>86</v>
      </c>
      <c r="E15" s="24">
        <v>45413</v>
      </c>
      <c r="F15" s="24">
        <v>45627</v>
      </c>
      <c r="G15" s="17" t="s">
        <v>87</v>
      </c>
      <c r="H15" s="16" t="s">
        <v>28</v>
      </c>
      <c r="I15" s="16" t="s">
        <v>69</v>
      </c>
      <c r="J15" s="16" t="s">
        <v>70</v>
      </c>
      <c r="K15" s="16" t="s">
        <v>70</v>
      </c>
      <c r="L15" s="16" t="s">
        <v>71</v>
      </c>
      <c r="M15" s="16" t="s">
        <v>72</v>
      </c>
      <c r="N15" s="18">
        <v>137</v>
      </c>
      <c r="O15" s="16" t="s">
        <v>32</v>
      </c>
      <c r="P15" s="16" t="s">
        <v>88</v>
      </c>
      <c r="Q15" s="16" t="s">
        <v>89</v>
      </c>
      <c r="R15" s="16" t="s">
        <v>90</v>
      </c>
      <c r="S15" s="16"/>
    </row>
    <row r="16" s="4" customFormat="1" ht="101.25" spans="1:19">
      <c r="A16" s="16">
        <f t="shared" si="0"/>
        <v>11</v>
      </c>
      <c r="B16" s="16" t="s">
        <v>22</v>
      </c>
      <c r="C16" s="16" t="s">
        <v>91</v>
      </c>
      <c r="D16" s="17" t="s">
        <v>92</v>
      </c>
      <c r="E16" s="24">
        <v>45413</v>
      </c>
      <c r="F16" s="24">
        <v>45627</v>
      </c>
      <c r="G16" s="17" t="s">
        <v>93</v>
      </c>
      <c r="H16" s="16" t="s">
        <v>28</v>
      </c>
      <c r="I16" s="16" t="s">
        <v>77</v>
      </c>
      <c r="J16" s="16" t="s">
        <v>78</v>
      </c>
      <c r="K16" s="16" t="s">
        <v>78</v>
      </c>
      <c r="L16" s="16" t="s">
        <v>79</v>
      </c>
      <c r="M16" s="16" t="s">
        <v>72</v>
      </c>
      <c r="N16" s="18">
        <v>150.39</v>
      </c>
      <c r="O16" s="16" t="s">
        <v>32</v>
      </c>
      <c r="P16" s="16" t="s">
        <v>88</v>
      </c>
      <c r="Q16" s="16" t="s">
        <v>94</v>
      </c>
      <c r="R16" s="16" t="s">
        <v>95</v>
      </c>
      <c r="S16" s="16"/>
    </row>
    <row r="17" s="4" customFormat="1" ht="81" spans="1:19">
      <c r="A17" s="16">
        <f t="shared" ref="A17:A26" si="1">ROW()-5</f>
        <v>12</v>
      </c>
      <c r="B17" s="16" t="s">
        <v>22</v>
      </c>
      <c r="C17" s="16" t="s">
        <v>85</v>
      </c>
      <c r="D17" s="17" t="s">
        <v>96</v>
      </c>
      <c r="E17" s="24">
        <v>45413</v>
      </c>
      <c r="F17" s="24">
        <v>45627</v>
      </c>
      <c r="G17" s="17" t="s">
        <v>97</v>
      </c>
      <c r="H17" s="16" t="s">
        <v>28</v>
      </c>
      <c r="I17" s="16" t="s">
        <v>69</v>
      </c>
      <c r="J17" s="16" t="s">
        <v>70</v>
      </c>
      <c r="K17" s="16" t="s">
        <v>70</v>
      </c>
      <c r="L17" s="16" t="s">
        <v>71</v>
      </c>
      <c r="M17" s="16" t="s">
        <v>72</v>
      </c>
      <c r="N17" s="18">
        <v>176.47</v>
      </c>
      <c r="O17" s="16" t="s">
        <v>32</v>
      </c>
      <c r="P17" s="16" t="s">
        <v>88</v>
      </c>
      <c r="Q17" s="16" t="s">
        <v>98</v>
      </c>
      <c r="R17" s="16" t="s">
        <v>90</v>
      </c>
      <c r="S17" s="16"/>
    </row>
    <row r="18" s="4" customFormat="1" ht="81" spans="1:19">
      <c r="A18" s="16">
        <f t="shared" si="1"/>
        <v>13</v>
      </c>
      <c r="B18" s="16" t="s">
        <v>22</v>
      </c>
      <c r="C18" s="16" t="s">
        <v>99</v>
      </c>
      <c r="D18" s="17" t="s">
        <v>100</v>
      </c>
      <c r="E18" s="24">
        <v>45413</v>
      </c>
      <c r="F18" s="24">
        <v>45627</v>
      </c>
      <c r="G18" s="17" t="s">
        <v>101</v>
      </c>
      <c r="H18" s="16" t="s">
        <v>28</v>
      </c>
      <c r="I18" s="16" t="s">
        <v>69</v>
      </c>
      <c r="J18" s="16" t="s">
        <v>70</v>
      </c>
      <c r="K18" s="16" t="s">
        <v>70</v>
      </c>
      <c r="L18" s="16" t="s">
        <v>71</v>
      </c>
      <c r="M18" s="16" t="s">
        <v>72</v>
      </c>
      <c r="N18" s="18">
        <v>220.89</v>
      </c>
      <c r="O18" s="16" t="s">
        <v>32</v>
      </c>
      <c r="P18" s="16" t="s">
        <v>88</v>
      </c>
      <c r="Q18" s="16" t="s">
        <v>102</v>
      </c>
      <c r="R18" s="16" t="s">
        <v>103</v>
      </c>
      <c r="S18" s="16"/>
    </row>
    <row r="19" s="4" customFormat="1" ht="60.75" spans="1:19">
      <c r="A19" s="16">
        <f t="shared" si="1"/>
        <v>14</v>
      </c>
      <c r="B19" s="16" t="s">
        <v>22</v>
      </c>
      <c r="C19" s="16" t="s">
        <v>104</v>
      </c>
      <c r="D19" s="17" t="s">
        <v>105</v>
      </c>
      <c r="E19" s="24">
        <v>45474</v>
      </c>
      <c r="F19" s="24">
        <v>45563</v>
      </c>
      <c r="G19" s="17" t="s">
        <v>106</v>
      </c>
      <c r="H19" s="16" t="s">
        <v>28</v>
      </c>
      <c r="I19" s="16" t="s">
        <v>107</v>
      </c>
      <c r="J19" s="16" t="s">
        <v>108</v>
      </c>
      <c r="K19" s="16" t="s">
        <v>108</v>
      </c>
      <c r="L19" s="16" t="s">
        <v>109</v>
      </c>
      <c r="M19" s="16" t="s">
        <v>72</v>
      </c>
      <c r="N19" s="30">
        <v>60</v>
      </c>
      <c r="O19" s="16" t="s">
        <v>32</v>
      </c>
      <c r="P19" s="17" t="s">
        <v>88</v>
      </c>
      <c r="Q19" s="17" t="s">
        <v>110</v>
      </c>
      <c r="R19" s="16" t="s">
        <v>111</v>
      </c>
      <c r="S19" s="16"/>
    </row>
    <row r="20" s="4" customFormat="1" ht="60.75" spans="1:19">
      <c r="A20" s="16">
        <f t="shared" si="1"/>
        <v>15</v>
      </c>
      <c r="B20" s="16" t="s">
        <v>22</v>
      </c>
      <c r="C20" s="16" t="s">
        <v>104</v>
      </c>
      <c r="D20" s="17" t="s">
        <v>112</v>
      </c>
      <c r="E20" s="24">
        <v>45463</v>
      </c>
      <c r="F20" s="24">
        <v>45555</v>
      </c>
      <c r="G20" s="17" t="s">
        <v>113</v>
      </c>
      <c r="H20" s="16" t="s">
        <v>114</v>
      </c>
      <c r="I20" s="16" t="s">
        <v>115</v>
      </c>
      <c r="J20" s="16" t="s">
        <v>116</v>
      </c>
      <c r="K20" s="16" t="s">
        <v>116</v>
      </c>
      <c r="L20" s="16" t="s">
        <v>117</v>
      </c>
      <c r="M20" s="16" t="s">
        <v>72</v>
      </c>
      <c r="N20" s="30">
        <v>60</v>
      </c>
      <c r="O20" s="16" t="s">
        <v>32</v>
      </c>
      <c r="P20" s="17" t="s">
        <v>88</v>
      </c>
      <c r="Q20" s="17" t="s">
        <v>118</v>
      </c>
      <c r="R20" s="16" t="s">
        <v>119</v>
      </c>
      <c r="S20" s="16"/>
    </row>
    <row r="21" s="4" customFormat="1" ht="60.75" spans="1:19">
      <c r="A21" s="16">
        <f t="shared" si="1"/>
        <v>16</v>
      </c>
      <c r="B21" s="17" t="s">
        <v>22</v>
      </c>
      <c r="C21" s="17" t="s">
        <v>120</v>
      </c>
      <c r="D21" s="17" t="s">
        <v>121</v>
      </c>
      <c r="E21" s="25" t="s">
        <v>122</v>
      </c>
      <c r="F21" s="25" t="s">
        <v>26</v>
      </c>
      <c r="G21" s="18" t="s">
        <v>123</v>
      </c>
      <c r="H21" s="17" t="s">
        <v>28</v>
      </c>
      <c r="I21" s="17" t="s">
        <v>43</v>
      </c>
      <c r="J21" s="17" t="s">
        <v>43</v>
      </c>
      <c r="K21" s="17" t="s">
        <v>43</v>
      </c>
      <c r="L21" s="17" t="s">
        <v>44</v>
      </c>
      <c r="M21" s="17" t="s">
        <v>45</v>
      </c>
      <c r="N21" s="18">
        <v>150</v>
      </c>
      <c r="O21" s="17" t="s">
        <v>32</v>
      </c>
      <c r="P21" s="17" t="s">
        <v>88</v>
      </c>
      <c r="Q21" s="17" t="s">
        <v>124</v>
      </c>
      <c r="R21" s="17" t="s">
        <v>125</v>
      </c>
      <c r="S21" s="17"/>
    </row>
    <row r="22" s="5" customFormat="1" ht="121.5" spans="1:19">
      <c r="A22" s="16">
        <f t="shared" si="1"/>
        <v>17</v>
      </c>
      <c r="B22" s="17" t="s">
        <v>22</v>
      </c>
      <c r="C22" s="17" t="s">
        <v>85</v>
      </c>
      <c r="D22" s="18" t="s">
        <v>126</v>
      </c>
      <c r="E22" s="17" t="s">
        <v>122</v>
      </c>
      <c r="F22" s="17" t="s">
        <v>26</v>
      </c>
      <c r="G22" s="17" t="s">
        <v>127</v>
      </c>
      <c r="H22" s="17" t="s">
        <v>28</v>
      </c>
      <c r="I22" s="17" t="s">
        <v>128</v>
      </c>
      <c r="J22" s="17" t="s">
        <v>128</v>
      </c>
      <c r="K22" s="17" t="s">
        <v>128</v>
      </c>
      <c r="L22" s="17" t="s">
        <v>129</v>
      </c>
      <c r="M22" s="16" t="s">
        <v>45</v>
      </c>
      <c r="N22" s="18">
        <v>30</v>
      </c>
      <c r="O22" s="17" t="s">
        <v>130</v>
      </c>
      <c r="P22" s="17" t="s">
        <v>88</v>
      </c>
      <c r="Q22" s="17" t="s">
        <v>89</v>
      </c>
      <c r="R22" s="17" t="s">
        <v>90</v>
      </c>
      <c r="S22" s="17"/>
    </row>
    <row r="23" s="5" customFormat="1" ht="121.5" spans="1:19">
      <c r="A23" s="16">
        <f t="shared" si="1"/>
        <v>18</v>
      </c>
      <c r="B23" s="17" t="s">
        <v>22</v>
      </c>
      <c r="C23" s="17" t="s">
        <v>85</v>
      </c>
      <c r="D23" s="18" t="s">
        <v>131</v>
      </c>
      <c r="E23" s="17" t="s">
        <v>122</v>
      </c>
      <c r="F23" s="17" t="s">
        <v>26</v>
      </c>
      <c r="G23" s="17" t="s">
        <v>132</v>
      </c>
      <c r="H23" s="17" t="s">
        <v>28</v>
      </c>
      <c r="I23" s="17" t="s">
        <v>133</v>
      </c>
      <c r="J23" s="17" t="s">
        <v>133</v>
      </c>
      <c r="K23" s="17" t="s">
        <v>133</v>
      </c>
      <c r="L23" s="17" t="s">
        <v>134</v>
      </c>
      <c r="M23" s="16" t="s">
        <v>45</v>
      </c>
      <c r="N23" s="18">
        <v>36</v>
      </c>
      <c r="O23" s="17" t="s">
        <v>135</v>
      </c>
      <c r="P23" s="16" t="s">
        <v>88</v>
      </c>
      <c r="Q23" s="16" t="s">
        <v>136</v>
      </c>
      <c r="R23" s="16" t="s">
        <v>95</v>
      </c>
      <c r="S23" s="16"/>
    </row>
    <row r="24" s="5" customFormat="1" ht="101.25" spans="1:19">
      <c r="A24" s="16">
        <f t="shared" si="1"/>
        <v>19</v>
      </c>
      <c r="B24" s="17" t="s">
        <v>22</v>
      </c>
      <c r="C24" s="17" t="s">
        <v>85</v>
      </c>
      <c r="D24" s="18" t="s">
        <v>137</v>
      </c>
      <c r="E24" s="17" t="s">
        <v>122</v>
      </c>
      <c r="F24" s="17" t="s">
        <v>26</v>
      </c>
      <c r="G24" s="17" t="s">
        <v>138</v>
      </c>
      <c r="H24" s="17" t="s">
        <v>28</v>
      </c>
      <c r="I24" s="17" t="s">
        <v>133</v>
      </c>
      <c r="J24" s="17" t="s">
        <v>133</v>
      </c>
      <c r="K24" s="17" t="s">
        <v>133</v>
      </c>
      <c r="L24" s="17" t="s">
        <v>134</v>
      </c>
      <c r="M24" s="16" t="s">
        <v>45</v>
      </c>
      <c r="N24" s="20">
        <v>90</v>
      </c>
      <c r="O24" s="17" t="s">
        <v>139</v>
      </c>
      <c r="P24" s="16" t="s">
        <v>88</v>
      </c>
      <c r="Q24" s="16" t="s">
        <v>140</v>
      </c>
      <c r="R24" s="16" t="s">
        <v>95</v>
      </c>
      <c r="S24" s="16"/>
    </row>
    <row r="25" s="5" customFormat="1" ht="141.75" spans="1:19">
      <c r="A25" s="16">
        <f t="shared" si="1"/>
        <v>20</v>
      </c>
      <c r="B25" s="17" t="s">
        <v>22</v>
      </c>
      <c r="C25" s="17" t="s">
        <v>104</v>
      </c>
      <c r="D25" s="18" t="s">
        <v>141</v>
      </c>
      <c r="E25" s="25" t="s">
        <v>51</v>
      </c>
      <c r="F25" s="23">
        <v>45505</v>
      </c>
      <c r="G25" s="18" t="s">
        <v>142</v>
      </c>
      <c r="H25" s="17" t="s">
        <v>28</v>
      </c>
      <c r="I25" s="18" t="s">
        <v>143</v>
      </c>
      <c r="J25" s="18" t="s">
        <v>55</v>
      </c>
      <c r="K25" s="18" t="s">
        <v>55</v>
      </c>
      <c r="L25" s="17" t="s">
        <v>56</v>
      </c>
      <c r="M25" s="16" t="s">
        <v>45</v>
      </c>
      <c r="N25" s="18">
        <v>46</v>
      </c>
      <c r="O25" s="17" t="s">
        <v>144</v>
      </c>
      <c r="P25" s="17" t="s">
        <v>47</v>
      </c>
      <c r="Q25" s="17" t="s">
        <v>145</v>
      </c>
      <c r="R25" s="17" t="s">
        <v>146</v>
      </c>
      <c r="S25" s="17"/>
    </row>
    <row r="26" s="5" customFormat="1" ht="141.75" spans="1:19">
      <c r="A26" s="16">
        <f t="shared" si="1"/>
        <v>21</v>
      </c>
      <c r="B26" s="17" t="s">
        <v>22</v>
      </c>
      <c r="C26" s="17" t="s">
        <v>104</v>
      </c>
      <c r="D26" s="18" t="s">
        <v>147</v>
      </c>
      <c r="E26" s="23">
        <v>45505</v>
      </c>
      <c r="F26" s="23">
        <v>45536</v>
      </c>
      <c r="G26" s="18" t="s">
        <v>148</v>
      </c>
      <c r="H26" s="17" t="s">
        <v>28</v>
      </c>
      <c r="I26" s="18" t="s">
        <v>149</v>
      </c>
      <c r="J26" s="18" t="s">
        <v>55</v>
      </c>
      <c r="K26" s="18" t="s">
        <v>55</v>
      </c>
      <c r="L26" s="17" t="s">
        <v>56</v>
      </c>
      <c r="M26" s="16" t="s">
        <v>45</v>
      </c>
      <c r="N26" s="18">
        <v>24</v>
      </c>
      <c r="O26" s="17" t="s">
        <v>150</v>
      </c>
      <c r="P26" s="17" t="s">
        <v>47</v>
      </c>
      <c r="Q26" s="17" t="s">
        <v>145</v>
      </c>
      <c r="R26" s="17" t="s">
        <v>49</v>
      </c>
      <c r="S26" s="17"/>
    </row>
    <row r="27" s="5" customFormat="1" ht="141.75" spans="1:19">
      <c r="A27" s="16">
        <f t="shared" ref="A27:A36" si="2">ROW()-5</f>
        <v>22</v>
      </c>
      <c r="B27" s="17" t="s">
        <v>22</v>
      </c>
      <c r="C27" s="17" t="s">
        <v>104</v>
      </c>
      <c r="D27" s="18" t="s">
        <v>151</v>
      </c>
      <c r="E27" s="23">
        <v>45474</v>
      </c>
      <c r="F27" s="23">
        <v>45536</v>
      </c>
      <c r="G27" s="18" t="s">
        <v>152</v>
      </c>
      <c r="H27" s="17" t="s">
        <v>28</v>
      </c>
      <c r="I27" s="18" t="s">
        <v>153</v>
      </c>
      <c r="J27" s="18" t="s">
        <v>154</v>
      </c>
      <c r="K27" s="18" t="s">
        <v>154</v>
      </c>
      <c r="L27" s="17" t="s">
        <v>155</v>
      </c>
      <c r="M27" s="16" t="s">
        <v>45</v>
      </c>
      <c r="N27" s="18">
        <v>70</v>
      </c>
      <c r="O27" s="17" t="s">
        <v>156</v>
      </c>
      <c r="P27" s="17" t="s">
        <v>47</v>
      </c>
      <c r="Q27" s="17" t="s">
        <v>145</v>
      </c>
      <c r="R27" s="17" t="s">
        <v>157</v>
      </c>
      <c r="S27" s="17"/>
    </row>
    <row r="28" s="5" customFormat="1" ht="162" spans="1:19">
      <c r="A28" s="16">
        <f t="shared" si="2"/>
        <v>23</v>
      </c>
      <c r="B28" s="17" t="s">
        <v>22</v>
      </c>
      <c r="C28" s="17" t="s">
        <v>104</v>
      </c>
      <c r="D28" s="17" t="s">
        <v>158</v>
      </c>
      <c r="E28" s="23">
        <v>45474</v>
      </c>
      <c r="F28" s="24">
        <v>45566</v>
      </c>
      <c r="G28" s="18" t="s">
        <v>159</v>
      </c>
      <c r="H28" s="17" t="s">
        <v>28</v>
      </c>
      <c r="I28" s="18" t="s">
        <v>160</v>
      </c>
      <c r="J28" s="18" t="s">
        <v>133</v>
      </c>
      <c r="K28" s="18" t="s">
        <v>133</v>
      </c>
      <c r="L28" s="17" t="s">
        <v>134</v>
      </c>
      <c r="M28" s="16" t="s">
        <v>45</v>
      </c>
      <c r="N28" s="18">
        <v>70</v>
      </c>
      <c r="O28" s="17" t="s">
        <v>156</v>
      </c>
      <c r="P28" s="17" t="s">
        <v>47</v>
      </c>
      <c r="Q28" s="17" t="s">
        <v>161</v>
      </c>
      <c r="R28" s="17" t="s">
        <v>162</v>
      </c>
      <c r="S28" s="17"/>
    </row>
    <row r="29" s="5" customFormat="1" ht="141.75" spans="1:19">
      <c r="A29" s="16">
        <f t="shared" si="2"/>
        <v>24</v>
      </c>
      <c r="B29" s="17" t="s">
        <v>22</v>
      </c>
      <c r="C29" s="17" t="s">
        <v>163</v>
      </c>
      <c r="D29" s="18" t="s">
        <v>164</v>
      </c>
      <c r="E29" s="23">
        <v>45474</v>
      </c>
      <c r="F29" s="23">
        <v>45505</v>
      </c>
      <c r="G29" s="18" t="s">
        <v>165</v>
      </c>
      <c r="H29" s="17" t="s">
        <v>28</v>
      </c>
      <c r="I29" s="18" t="s">
        <v>166</v>
      </c>
      <c r="J29" s="18" t="s">
        <v>167</v>
      </c>
      <c r="K29" s="18" t="s">
        <v>167</v>
      </c>
      <c r="L29" s="17" t="s">
        <v>168</v>
      </c>
      <c r="M29" s="16" t="s">
        <v>45</v>
      </c>
      <c r="N29" s="18">
        <v>68</v>
      </c>
      <c r="O29" s="17" t="s">
        <v>156</v>
      </c>
      <c r="P29" s="17" t="s">
        <v>47</v>
      </c>
      <c r="Q29" s="17" t="s">
        <v>169</v>
      </c>
      <c r="R29" s="17" t="s">
        <v>49</v>
      </c>
      <c r="S29" s="17"/>
    </row>
    <row r="30" s="6" customFormat="1" ht="101.25" spans="1:19">
      <c r="A30" s="16">
        <f t="shared" si="2"/>
        <v>25</v>
      </c>
      <c r="B30" s="17" t="s">
        <v>22</v>
      </c>
      <c r="C30" s="17" t="s">
        <v>104</v>
      </c>
      <c r="D30" s="16" t="s">
        <v>170</v>
      </c>
      <c r="E30" s="19" t="s">
        <v>25</v>
      </c>
      <c r="F30" s="19" t="s">
        <v>26</v>
      </c>
      <c r="G30" s="16" t="s">
        <v>171</v>
      </c>
      <c r="H30" s="16" t="s">
        <v>28</v>
      </c>
      <c r="I30" s="16" t="s">
        <v>172</v>
      </c>
      <c r="J30" s="16" t="s">
        <v>173</v>
      </c>
      <c r="K30" s="16" t="s">
        <v>173</v>
      </c>
      <c r="L30" s="16" t="s">
        <v>174</v>
      </c>
      <c r="M30" s="16" t="s">
        <v>175</v>
      </c>
      <c r="N30" s="20">
        <v>60</v>
      </c>
      <c r="O30" s="16" t="s">
        <v>32</v>
      </c>
      <c r="P30" s="16" t="s">
        <v>88</v>
      </c>
      <c r="Q30" s="16" t="s">
        <v>176</v>
      </c>
      <c r="R30" s="16" t="s">
        <v>95</v>
      </c>
      <c r="S30" s="16"/>
    </row>
    <row r="31" s="6" customFormat="1" ht="60.75" spans="1:19">
      <c r="A31" s="16">
        <f t="shared" si="2"/>
        <v>26</v>
      </c>
      <c r="B31" s="17" t="s">
        <v>22</v>
      </c>
      <c r="C31" s="17" t="s">
        <v>104</v>
      </c>
      <c r="D31" s="16" t="s">
        <v>177</v>
      </c>
      <c r="E31" s="19" t="s">
        <v>25</v>
      </c>
      <c r="F31" s="19" t="s">
        <v>26</v>
      </c>
      <c r="G31" s="16" t="s">
        <v>178</v>
      </c>
      <c r="H31" s="16" t="s">
        <v>28</v>
      </c>
      <c r="I31" s="16" t="s">
        <v>172</v>
      </c>
      <c r="J31" s="16" t="s">
        <v>179</v>
      </c>
      <c r="K31" s="16" t="s">
        <v>179</v>
      </c>
      <c r="L31" s="16" t="s">
        <v>180</v>
      </c>
      <c r="M31" s="16" t="s">
        <v>175</v>
      </c>
      <c r="N31" s="20">
        <v>60</v>
      </c>
      <c r="O31" s="16" t="s">
        <v>32</v>
      </c>
      <c r="P31" s="16" t="s">
        <v>88</v>
      </c>
      <c r="Q31" s="16" t="s">
        <v>176</v>
      </c>
      <c r="R31" s="16" t="s">
        <v>95</v>
      </c>
      <c r="S31" s="16"/>
    </row>
    <row r="32" s="6" customFormat="1" ht="81" spans="1:19">
      <c r="A32" s="16">
        <f t="shared" si="2"/>
        <v>27</v>
      </c>
      <c r="B32" s="17" t="s">
        <v>22</v>
      </c>
      <c r="C32" s="17" t="s">
        <v>104</v>
      </c>
      <c r="D32" s="16" t="s">
        <v>181</v>
      </c>
      <c r="E32" s="25" t="s">
        <v>182</v>
      </c>
      <c r="F32" s="25" t="s">
        <v>26</v>
      </c>
      <c r="G32" s="16" t="s">
        <v>183</v>
      </c>
      <c r="H32" s="16" t="s">
        <v>28</v>
      </c>
      <c r="I32" s="16" t="s">
        <v>172</v>
      </c>
      <c r="J32" s="16" t="s">
        <v>175</v>
      </c>
      <c r="K32" s="16" t="s">
        <v>175</v>
      </c>
      <c r="L32" s="16" t="s">
        <v>184</v>
      </c>
      <c r="M32" s="16" t="s">
        <v>175</v>
      </c>
      <c r="N32" s="20">
        <v>60</v>
      </c>
      <c r="O32" s="16" t="s">
        <v>32</v>
      </c>
      <c r="P32" s="16" t="s">
        <v>88</v>
      </c>
      <c r="Q32" s="17" t="s">
        <v>176</v>
      </c>
      <c r="R32" s="17" t="s">
        <v>95</v>
      </c>
      <c r="S32" s="17"/>
    </row>
    <row r="33" s="7" customFormat="1" ht="40.5" spans="1:19">
      <c r="A33" s="16">
        <f t="shared" si="2"/>
        <v>28</v>
      </c>
      <c r="B33" s="16" t="s">
        <v>22</v>
      </c>
      <c r="C33" s="16" t="s">
        <v>104</v>
      </c>
      <c r="D33" s="16" t="s">
        <v>185</v>
      </c>
      <c r="E33" s="25" t="s">
        <v>25</v>
      </c>
      <c r="F33" s="25" t="s">
        <v>26</v>
      </c>
      <c r="G33" s="16" t="s">
        <v>186</v>
      </c>
      <c r="H33" s="16" t="s">
        <v>28</v>
      </c>
      <c r="I33" s="16" t="s">
        <v>187</v>
      </c>
      <c r="J33" s="16" t="s">
        <v>188</v>
      </c>
      <c r="K33" s="16" t="s">
        <v>188</v>
      </c>
      <c r="L33" s="16" t="s">
        <v>189</v>
      </c>
      <c r="M33" s="16" t="s">
        <v>190</v>
      </c>
      <c r="N33" s="20">
        <v>60</v>
      </c>
      <c r="O33" s="16" t="s">
        <v>32</v>
      </c>
      <c r="P33" s="16" t="s">
        <v>88</v>
      </c>
      <c r="Q33" s="16" t="s">
        <v>176</v>
      </c>
      <c r="R33" s="16" t="s">
        <v>191</v>
      </c>
      <c r="S33" s="16"/>
    </row>
    <row r="34" s="7" customFormat="1" ht="89" customHeight="1" spans="1:19">
      <c r="A34" s="16">
        <f t="shared" si="2"/>
        <v>29</v>
      </c>
      <c r="B34" s="16" t="s">
        <v>22</v>
      </c>
      <c r="C34" s="16" t="s">
        <v>192</v>
      </c>
      <c r="D34" s="17" t="s">
        <v>193</v>
      </c>
      <c r="E34" s="19" t="s">
        <v>25</v>
      </c>
      <c r="F34" s="19" t="s">
        <v>26</v>
      </c>
      <c r="G34" s="17" t="s">
        <v>194</v>
      </c>
      <c r="H34" s="16" t="s">
        <v>28</v>
      </c>
      <c r="I34" s="16" t="s">
        <v>195</v>
      </c>
      <c r="J34" s="16" t="s">
        <v>195</v>
      </c>
      <c r="K34" s="16" t="s">
        <v>195</v>
      </c>
      <c r="L34" s="16" t="s">
        <v>196</v>
      </c>
      <c r="M34" s="16" t="s">
        <v>31</v>
      </c>
      <c r="N34" s="17">
        <v>10</v>
      </c>
      <c r="O34" s="16" t="s">
        <v>32</v>
      </c>
      <c r="P34" s="16" t="s">
        <v>88</v>
      </c>
      <c r="Q34" s="16" t="s">
        <v>197</v>
      </c>
      <c r="R34" s="16" t="s">
        <v>198</v>
      </c>
      <c r="S34" s="16"/>
    </row>
    <row r="35" s="3" customFormat="1" ht="81" spans="1:19">
      <c r="A35" s="16">
        <f t="shared" si="2"/>
        <v>30</v>
      </c>
      <c r="B35" s="16" t="s">
        <v>22</v>
      </c>
      <c r="C35" s="16" t="s">
        <v>199</v>
      </c>
      <c r="D35" s="16" t="s">
        <v>200</v>
      </c>
      <c r="E35" s="25" t="s">
        <v>25</v>
      </c>
      <c r="F35" s="25" t="s">
        <v>26</v>
      </c>
      <c r="G35" s="16" t="s">
        <v>201</v>
      </c>
      <c r="H35" s="16" t="s">
        <v>28</v>
      </c>
      <c r="I35" s="16" t="s">
        <v>29</v>
      </c>
      <c r="J35" s="16" t="s">
        <v>29</v>
      </c>
      <c r="K35" s="16" t="s">
        <v>29</v>
      </c>
      <c r="L35" s="16" t="s">
        <v>202</v>
      </c>
      <c r="M35" s="16" t="s">
        <v>31</v>
      </c>
      <c r="N35" s="20">
        <v>0.3683</v>
      </c>
      <c r="O35" s="16" t="s">
        <v>32</v>
      </c>
      <c r="P35" s="17" t="s">
        <v>33</v>
      </c>
      <c r="Q35" s="16" t="s">
        <v>203</v>
      </c>
      <c r="R35" s="16" t="s">
        <v>204</v>
      </c>
      <c r="S35" s="16"/>
    </row>
    <row r="36" s="3" customFormat="1" ht="40.5" spans="1:19">
      <c r="A36" s="16">
        <f t="shared" si="2"/>
        <v>31</v>
      </c>
      <c r="B36" s="16" t="s">
        <v>22</v>
      </c>
      <c r="C36" s="16" t="s">
        <v>205</v>
      </c>
      <c r="D36" s="16" t="s">
        <v>206</v>
      </c>
      <c r="E36" s="19" t="s">
        <v>207</v>
      </c>
      <c r="F36" s="19" t="s">
        <v>26</v>
      </c>
      <c r="G36" s="16" t="s">
        <v>208</v>
      </c>
      <c r="H36" s="16" t="s">
        <v>28</v>
      </c>
      <c r="I36" s="16" t="s">
        <v>29</v>
      </c>
      <c r="J36" s="16" t="s">
        <v>29</v>
      </c>
      <c r="K36" s="16" t="s">
        <v>29</v>
      </c>
      <c r="L36" s="16" t="s">
        <v>202</v>
      </c>
      <c r="M36" s="16" t="s">
        <v>31</v>
      </c>
      <c r="N36" s="20">
        <v>6</v>
      </c>
      <c r="O36" s="16" t="s">
        <v>32</v>
      </c>
      <c r="P36" s="17" t="s">
        <v>33</v>
      </c>
      <c r="Q36" s="16" t="s">
        <v>209</v>
      </c>
      <c r="R36" s="16" t="s">
        <v>210</v>
      </c>
      <c r="S36" s="16"/>
    </row>
    <row r="37" s="3" customFormat="1" ht="131" customHeight="1" spans="1:19">
      <c r="A37" s="16">
        <f t="shared" ref="A37:A47" si="3">ROW()-5</f>
        <v>32</v>
      </c>
      <c r="B37" s="16" t="s">
        <v>22</v>
      </c>
      <c r="C37" s="16" t="s">
        <v>211</v>
      </c>
      <c r="D37" s="19" t="s">
        <v>212</v>
      </c>
      <c r="E37" s="19" t="s">
        <v>182</v>
      </c>
      <c r="F37" s="19" t="s">
        <v>26</v>
      </c>
      <c r="G37" s="17" t="s">
        <v>213</v>
      </c>
      <c r="H37" s="16" t="s">
        <v>28</v>
      </c>
      <c r="I37" s="16" t="s">
        <v>214</v>
      </c>
      <c r="J37" s="16" t="s">
        <v>215</v>
      </c>
      <c r="K37" s="16" t="s">
        <v>215</v>
      </c>
      <c r="L37" s="16" t="s">
        <v>216</v>
      </c>
      <c r="M37" s="16" t="s">
        <v>215</v>
      </c>
      <c r="N37" s="20">
        <v>300</v>
      </c>
      <c r="O37" s="16" t="s">
        <v>32</v>
      </c>
      <c r="P37" s="16" t="s">
        <v>214</v>
      </c>
      <c r="Q37" s="16" t="s">
        <v>217</v>
      </c>
      <c r="R37" s="16" t="s">
        <v>218</v>
      </c>
      <c r="S37" s="16"/>
    </row>
    <row r="38" s="3" customFormat="1" ht="60.75" spans="1:19">
      <c r="A38" s="16">
        <f t="shared" si="3"/>
        <v>33</v>
      </c>
      <c r="B38" s="16" t="s">
        <v>22</v>
      </c>
      <c r="C38" s="16" t="s">
        <v>211</v>
      </c>
      <c r="D38" s="19" t="s">
        <v>219</v>
      </c>
      <c r="E38" s="19" t="s">
        <v>25</v>
      </c>
      <c r="F38" s="19" t="s">
        <v>26</v>
      </c>
      <c r="G38" s="16" t="s">
        <v>220</v>
      </c>
      <c r="H38" s="16" t="s">
        <v>28</v>
      </c>
      <c r="I38" s="16" t="s">
        <v>221</v>
      </c>
      <c r="J38" s="16" t="s">
        <v>222</v>
      </c>
      <c r="K38" s="16" t="s">
        <v>222</v>
      </c>
      <c r="L38" s="16" t="s">
        <v>223</v>
      </c>
      <c r="M38" s="16" t="s">
        <v>222</v>
      </c>
      <c r="N38" s="20">
        <v>1200</v>
      </c>
      <c r="O38" s="16" t="s">
        <v>32</v>
      </c>
      <c r="P38" s="16" t="s">
        <v>224</v>
      </c>
      <c r="Q38" s="16" t="s">
        <v>225</v>
      </c>
      <c r="R38" s="16" t="s">
        <v>226</v>
      </c>
      <c r="S38" s="16"/>
    </row>
    <row r="39" s="3" customFormat="1" ht="121.5" spans="1:19">
      <c r="A39" s="16">
        <f t="shared" si="3"/>
        <v>34</v>
      </c>
      <c r="B39" s="16" t="s">
        <v>22</v>
      </c>
      <c r="C39" s="16" t="s">
        <v>211</v>
      </c>
      <c r="D39" s="19" t="s">
        <v>227</v>
      </c>
      <c r="E39" s="19" t="s">
        <v>25</v>
      </c>
      <c r="F39" s="19" t="s">
        <v>26</v>
      </c>
      <c r="G39" s="16" t="s">
        <v>228</v>
      </c>
      <c r="H39" s="16" t="s">
        <v>28</v>
      </c>
      <c r="I39" s="16" t="s">
        <v>229</v>
      </c>
      <c r="J39" s="16" t="s">
        <v>222</v>
      </c>
      <c r="K39" s="16" t="s">
        <v>222</v>
      </c>
      <c r="L39" s="16" t="s">
        <v>223</v>
      </c>
      <c r="M39" s="16" t="s">
        <v>222</v>
      </c>
      <c r="N39" s="20">
        <f>0.00653+1.8975+137.5</f>
        <v>139.40403</v>
      </c>
      <c r="O39" s="16" t="s">
        <v>32</v>
      </c>
      <c r="P39" s="16" t="s">
        <v>230</v>
      </c>
      <c r="Q39" s="16" t="s">
        <v>230</v>
      </c>
      <c r="R39" s="16" t="s">
        <v>231</v>
      </c>
      <c r="S39" s="16"/>
    </row>
    <row r="40" s="3" customFormat="1" ht="145" customHeight="1" spans="1:19">
      <c r="A40" s="16">
        <f t="shared" si="3"/>
        <v>35</v>
      </c>
      <c r="B40" s="19" t="s">
        <v>22</v>
      </c>
      <c r="C40" s="19" t="s">
        <v>211</v>
      </c>
      <c r="D40" s="16" t="s">
        <v>232</v>
      </c>
      <c r="E40" s="19" t="s">
        <v>25</v>
      </c>
      <c r="F40" s="19" t="s">
        <v>26</v>
      </c>
      <c r="G40" s="16" t="s">
        <v>233</v>
      </c>
      <c r="H40" s="16" t="s">
        <v>28</v>
      </c>
      <c r="I40" s="16" t="s">
        <v>29</v>
      </c>
      <c r="J40" s="16" t="s">
        <v>29</v>
      </c>
      <c r="K40" s="16" t="s">
        <v>234</v>
      </c>
      <c r="L40" s="16" t="s">
        <v>30</v>
      </c>
      <c r="M40" s="16" t="s">
        <v>31</v>
      </c>
      <c r="N40" s="20">
        <v>2.6475</v>
      </c>
      <c r="O40" s="16" t="s">
        <v>32</v>
      </c>
      <c r="P40" s="16" t="s">
        <v>235</v>
      </c>
      <c r="Q40" s="16" t="s">
        <v>236</v>
      </c>
      <c r="R40" s="16" t="s">
        <v>237</v>
      </c>
      <c r="S40" s="16"/>
    </row>
    <row r="41" s="8" customFormat="1" ht="60.75" spans="1:19">
      <c r="A41" s="16">
        <f t="shared" si="3"/>
        <v>36</v>
      </c>
      <c r="B41" s="19" t="s">
        <v>22</v>
      </c>
      <c r="C41" s="16" t="s">
        <v>211</v>
      </c>
      <c r="D41" s="19" t="s">
        <v>238</v>
      </c>
      <c r="E41" s="19" t="s">
        <v>25</v>
      </c>
      <c r="F41" s="19" t="s">
        <v>26</v>
      </c>
      <c r="G41" s="16" t="s">
        <v>239</v>
      </c>
      <c r="H41" s="16" t="s">
        <v>28</v>
      </c>
      <c r="I41" s="16" t="s">
        <v>229</v>
      </c>
      <c r="J41" s="16" t="s">
        <v>240</v>
      </c>
      <c r="K41" s="16" t="s">
        <v>241</v>
      </c>
      <c r="L41" s="16" t="s">
        <v>241</v>
      </c>
      <c r="M41" s="16" t="s">
        <v>240</v>
      </c>
      <c r="N41" s="20">
        <f>287+95</f>
        <v>382</v>
      </c>
      <c r="O41" s="16" t="s">
        <v>32</v>
      </c>
      <c r="P41" s="17" t="s">
        <v>242</v>
      </c>
      <c r="Q41" s="16" t="s">
        <v>231</v>
      </c>
      <c r="R41" s="16" t="s">
        <v>231</v>
      </c>
      <c r="S41" s="16"/>
    </row>
    <row r="42" s="3" customFormat="1" ht="81" spans="1:19">
      <c r="A42" s="16">
        <f t="shared" si="3"/>
        <v>37</v>
      </c>
      <c r="B42" s="16" t="s">
        <v>243</v>
      </c>
      <c r="C42" s="16" t="s">
        <v>244</v>
      </c>
      <c r="D42" s="16" t="s">
        <v>245</v>
      </c>
      <c r="E42" s="19" t="s">
        <v>25</v>
      </c>
      <c r="F42" s="19" t="s">
        <v>26</v>
      </c>
      <c r="G42" s="16" t="s">
        <v>246</v>
      </c>
      <c r="H42" s="16" t="s">
        <v>28</v>
      </c>
      <c r="I42" s="16" t="s">
        <v>107</v>
      </c>
      <c r="J42" s="16" t="s">
        <v>107</v>
      </c>
      <c r="K42" s="16" t="s">
        <v>108</v>
      </c>
      <c r="L42" s="16" t="s">
        <v>109</v>
      </c>
      <c r="M42" s="16" t="s">
        <v>72</v>
      </c>
      <c r="N42" s="20">
        <v>10</v>
      </c>
      <c r="O42" s="16" t="s">
        <v>32</v>
      </c>
      <c r="P42" s="16" t="s">
        <v>247</v>
      </c>
      <c r="Q42" s="16" t="s">
        <v>248</v>
      </c>
      <c r="R42" s="16" t="s">
        <v>248</v>
      </c>
      <c r="S42" s="16"/>
    </row>
    <row r="43" s="3" customFormat="1" ht="81" spans="1:19">
      <c r="A43" s="16">
        <f t="shared" si="3"/>
        <v>38</v>
      </c>
      <c r="B43" s="16" t="s">
        <v>243</v>
      </c>
      <c r="C43" s="16" t="s">
        <v>244</v>
      </c>
      <c r="D43" s="16" t="s">
        <v>249</v>
      </c>
      <c r="E43" s="19" t="s">
        <v>25</v>
      </c>
      <c r="F43" s="19" t="s">
        <v>26</v>
      </c>
      <c r="G43" s="16" t="s">
        <v>250</v>
      </c>
      <c r="H43" s="16" t="s">
        <v>28</v>
      </c>
      <c r="I43" s="16" t="s">
        <v>251</v>
      </c>
      <c r="J43" s="16" t="s">
        <v>251</v>
      </c>
      <c r="K43" s="16" t="s">
        <v>252</v>
      </c>
      <c r="L43" s="16" t="s">
        <v>253</v>
      </c>
      <c r="M43" s="16" t="s">
        <v>190</v>
      </c>
      <c r="N43" s="20">
        <v>5</v>
      </c>
      <c r="O43" s="16" t="s">
        <v>32</v>
      </c>
      <c r="P43" s="16" t="s">
        <v>247</v>
      </c>
      <c r="Q43" s="16" t="s">
        <v>248</v>
      </c>
      <c r="R43" s="16" t="s">
        <v>248</v>
      </c>
      <c r="S43" s="16"/>
    </row>
    <row r="44" s="3" customFormat="1" ht="60.75" spans="1:19">
      <c r="A44" s="16">
        <f t="shared" si="3"/>
        <v>39</v>
      </c>
      <c r="B44" s="16" t="s">
        <v>243</v>
      </c>
      <c r="C44" s="19" t="s">
        <v>211</v>
      </c>
      <c r="D44" s="16" t="s">
        <v>254</v>
      </c>
      <c r="E44" s="19" t="s">
        <v>25</v>
      </c>
      <c r="F44" s="19" t="s">
        <v>26</v>
      </c>
      <c r="G44" s="16" t="s">
        <v>255</v>
      </c>
      <c r="H44" s="16" t="s">
        <v>28</v>
      </c>
      <c r="I44" s="16" t="s">
        <v>256</v>
      </c>
      <c r="J44" s="16" t="s">
        <v>256</v>
      </c>
      <c r="K44" s="16" t="s">
        <v>179</v>
      </c>
      <c r="L44" s="16" t="s">
        <v>257</v>
      </c>
      <c r="M44" s="16" t="s">
        <v>175</v>
      </c>
      <c r="N44" s="20">
        <v>100</v>
      </c>
      <c r="O44" s="16" t="s">
        <v>258</v>
      </c>
      <c r="P44" s="16" t="s">
        <v>247</v>
      </c>
      <c r="Q44" s="16" t="s">
        <v>248</v>
      </c>
      <c r="R44" s="16" t="s">
        <v>248</v>
      </c>
      <c r="S44" s="16"/>
    </row>
    <row r="45" s="3" customFormat="1" ht="40.5" spans="1:19">
      <c r="A45" s="16">
        <f t="shared" si="3"/>
        <v>40</v>
      </c>
      <c r="B45" s="16" t="s">
        <v>243</v>
      </c>
      <c r="C45" s="19" t="s">
        <v>211</v>
      </c>
      <c r="D45" s="16" t="s">
        <v>259</v>
      </c>
      <c r="E45" s="19" t="s">
        <v>25</v>
      </c>
      <c r="F45" s="19" t="s">
        <v>26</v>
      </c>
      <c r="G45" s="16" t="s">
        <v>260</v>
      </c>
      <c r="H45" s="17" t="s">
        <v>28</v>
      </c>
      <c r="I45" s="17" t="s">
        <v>256</v>
      </c>
      <c r="J45" s="17" t="s">
        <v>256</v>
      </c>
      <c r="K45" s="17" t="s">
        <v>179</v>
      </c>
      <c r="L45" s="16" t="s">
        <v>257</v>
      </c>
      <c r="M45" s="17" t="s">
        <v>175</v>
      </c>
      <c r="N45" s="20">
        <v>17.5</v>
      </c>
      <c r="O45" s="16" t="s">
        <v>32</v>
      </c>
      <c r="P45" s="16" t="s">
        <v>247</v>
      </c>
      <c r="Q45" s="16" t="s">
        <v>248</v>
      </c>
      <c r="R45" s="16" t="s">
        <v>248</v>
      </c>
      <c r="S45" s="16"/>
    </row>
    <row r="46" s="3" customFormat="1" ht="40.5" spans="1:19">
      <c r="A46" s="16">
        <f t="shared" si="3"/>
        <v>41</v>
      </c>
      <c r="B46" s="16" t="s">
        <v>243</v>
      </c>
      <c r="C46" s="19" t="s">
        <v>211</v>
      </c>
      <c r="D46" s="16" t="s">
        <v>261</v>
      </c>
      <c r="E46" s="19" t="s">
        <v>262</v>
      </c>
      <c r="F46" s="19" t="s">
        <v>263</v>
      </c>
      <c r="G46" s="16" t="s">
        <v>264</v>
      </c>
      <c r="H46" s="17" t="s">
        <v>28</v>
      </c>
      <c r="I46" s="17" t="s">
        <v>265</v>
      </c>
      <c r="J46" s="17" t="s">
        <v>265</v>
      </c>
      <c r="K46" s="17" t="s">
        <v>266</v>
      </c>
      <c r="L46" s="17" t="s">
        <v>267</v>
      </c>
      <c r="M46" s="17" t="s">
        <v>175</v>
      </c>
      <c r="N46" s="20">
        <v>2.5</v>
      </c>
      <c r="O46" s="16" t="s">
        <v>32</v>
      </c>
      <c r="P46" s="16" t="s">
        <v>247</v>
      </c>
      <c r="Q46" s="16" t="s">
        <v>248</v>
      </c>
      <c r="R46" s="16" t="s">
        <v>248</v>
      </c>
      <c r="S46" s="16"/>
    </row>
    <row r="47" s="4" customFormat="1" ht="60.75" spans="1:19">
      <c r="A47" s="16">
        <f t="shared" si="3"/>
        <v>42</v>
      </c>
      <c r="B47" s="16" t="s">
        <v>243</v>
      </c>
      <c r="C47" s="19" t="s">
        <v>211</v>
      </c>
      <c r="D47" s="18" t="s">
        <v>268</v>
      </c>
      <c r="E47" s="19" t="s">
        <v>25</v>
      </c>
      <c r="F47" s="19" t="s">
        <v>26</v>
      </c>
      <c r="G47" s="17" t="s">
        <v>268</v>
      </c>
      <c r="H47" s="17" t="s">
        <v>28</v>
      </c>
      <c r="I47" s="17" t="s">
        <v>269</v>
      </c>
      <c r="J47" s="17" t="s">
        <v>269</v>
      </c>
      <c r="K47" s="17" t="s">
        <v>269</v>
      </c>
      <c r="L47" s="17" t="s">
        <v>270</v>
      </c>
      <c r="M47" s="17" t="s">
        <v>271</v>
      </c>
      <c r="N47" s="18">
        <v>205</v>
      </c>
      <c r="O47" s="16" t="s">
        <v>32</v>
      </c>
      <c r="P47" s="17" t="s">
        <v>272</v>
      </c>
      <c r="Q47" s="16" t="s">
        <v>273</v>
      </c>
      <c r="R47" s="16" t="s">
        <v>274</v>
      </c>
      <c r="S47" s="17"/>
    </row>
    <row r="48" s="4" customFormat="1" ht="121.5" spans="1:19">
      <c r="A48" s="16">
        <f t="shared" ref="A48:A58" si="4">ROW()-5</f>
        <v>43</v>
      </c>
      <c r="B48" s="16" t="s">
        <v>243</v>
      </c>
      <c r="C48" s="17" t="s">
        <v>211</v>
      </c>
      <c r="D48" s="18" t="s">
        <v>275</v>
      </c>
      <c r="E48" s="17" t="s">
        <v>122</v>
      </c>
      <c r="F48" s="17" t="s">
        <v>26</v>
      </c>
      <c r="G48" s="17" t="s">
        <v>276</v>
      </c>
      <c r="H48" s="17" t="s">
        <v>28</v>
      </c>
      <c r="I48" s="17" t="s">
        <v>128</v>
      </c>
      <c r="J48" s="17" t="s">
        <v>128</v>
      </c>
      <c r="K48" s="17" t="s">
        <v>128</v>
      </c>
      <c r="L48" s="17" t="s">
        <v>129</v>
      </c>
      <c r="M48" s="16" t="s">
        <v>45</v>
      </c>
      <c r="N48" s="18">
        <v>30</v>
      </c>
      <c r="O48" s="17" t="s">
        <v>130</v>
      </c>
      <c r="P48" s="17" t="s">
        <v>88</v>
      </c>
      <c r="Q48" s="17" t="s">
        <v>277</v>
      </c>
      <c r="R48" s="17" t="s">
        <v>278</v>
      </c>
      <c r="S48" s="17"/>
    </row>
    <row r="49" s="4" customFormat="1" ht="81" spans="1:19">
      <c r="A49" s="16">
        <f t="shared" si="4"/>
        <v>44</v>
      </c>
      <c r="B49" s="16" t="s">
        <v>243</v>
      </c>
      <c r="C49" s="17" t="s">
        <v>279</v>
      </c>
      <c r="D49" s="18" t="s">
        <v>280</v>
      </c>
      <c r="E49" s="17" t="s">
        <v>122</v>
      </c>
      <c r="F49" s="17" t="s">
        <v>26</v>
      </c>
      <c r="G49" s="17" t="s">
        <v>281</v>
      </c>
      <c r="H49" s="17" t="s">
        <v>28</v>
      </c>
      <c r="I49" s="17" t="s">
        <v>133</v>
      </c>
      <c r="J49" s="17" t="s">
        <v>133</v>
      </c>
      <c r="K49" s="17" t="s">
        <v>133</v>
      </c>
      <c r="L49" s="17" t="s">
        <v>134</v>
      </c>
      <c r="M49" s="16" t="s">
        <v>45</v>
      </c>
      <c r="N49" s="20">
        <v>80</v>
      </c>
      <c r="O49" s="17" t="s">
        <v>282</v>
      </c>
      <c r="P49" s="18" t="s">
        <v>283</v>
      </c>
      <c r="Q49" s="16" t="s">
        <v>284</v>
      </c>
      <c r="R49" s="18" t="s">
        <v>285</v>
      </c>
      <c r="S49" s="18"/>
    </row>
    <row r="50" s="4" customFormat="1" ht="81" spans="1:19">
      <c r="A50" s="16">
        <f t="shared" si="4"/>
        <v>45</v>
      </c>
      <c r="B50" s="16" t="s">
        <v>243</v>
      </c>
      <c r="C50" s="17" t="s">
        <v>279</v>
      </c>
      <c r="D50" s="18" t="s">
        <v>286</v>
      </c>
      <c r="E50" s="17" t="s">
        <v>122</v>
      </c>
      <c r="F50" s="17" t="s">
        <v>26</v>
      </c>
      <c r="G50" s="17" t="s">
        <v>287</v>
      </c>
      <c r="H50" s="17" t="s">
        <v>28</v>
      </c>
      <c r="I50" s="17" t="s">
        <v>288</v>
      </c>
      <c r="J50" s="17" t="s">
        <v>288</v>
      </c>
      <c r="K50" s="17" t="s">
        <v>288</v>
      </c>
      <c r="L50" s="17" t="s">
        <v>289</v>
      </c>
      <c r="M50" s="16" t="s">
        <v>45</v>
      </c>
      <c r="N50" s="20">
        <v>50</v>
      </c>
      <c r="O50" s="17" t="s">
        <v>290</v>
      </c>
      <c r="P50" s="18" t="s">
        <v>283</v>
      </c>
      <c r="Q50" s="17" t="s">
        <v>291</v>
      </c>
      <c r="R50" s="17" t="s">
        <v>292</v>
      </c>
      <c r="S50" s="17"/>
    </row>
    <row r="51" s="7" customFormat="1" ht="60.75" spans="1:19">
      <c r="A51" s="16">
        <f t="shared" si="4"/>
        <v>46</v>
      </c>
      <c r="B51" s="16" t="s">
        <v>243</v>
      </c>
      <c r="C51" s="18" t="s">
        <v>293</v>
      </c>
      <c r="D51" s="16" t="s">
        <v>294</v>
      </c>
      <c r="E51" s="19" t="s">
        <v>25</v>
      </c>
      <c r="F51" s="19" t="s">
        <v>26</v>
      </c>
      <c r="G51" s="16" t="s">
        <v>295</v>
      </c>
      <c r="H51" s="16" t="s">
        <v>28</v>
      </c>
      <c r="I51" s="16" t="s">
        <v>187</v>
      </c>
      <c r="J51" s="16" t="s">
        <v>296</v>
      </c>
      <c r="K51" s="16" t="s">
        <v>296</v>
      </c>
      <c r="L51" s="16" t="s">
        <v>297</v>
      </c>
      <c r="M51" s="16" t="s">
        <v>190</v>
      </c>
      <c r="N51" s="20">
        <v>14</v>
      </c>
      <c r="O51" s="16" t="s">
        <v>32</v>
      </c>
      <c r="P51" s="16" t="s">
        <v>88</v>
      </c>
      <c r="Q51" s="16" t="s">
        <v>197</v>
      </c>
      <c r="R51" s="16" t="s">
        <v>197</v>
      </c>
      <c r="S51" s="16"/>
    </row>
    <row r="52" s="7" customFormat="1" ht="40.5" spans="1:19">
      <c r="A52" s="16">
        <f t="shared" si="4"/>
        <v>47</v>
      </c>
      <c r="B52" s="16" t="s">
        <v>243</v>
      </c>
      <c r="C52" s="17" t="s">
        <v>298</v>
      </c>
      <c r="D52" s="16" t="s">
        <v>299</v>
      </c>
      <c r="E52" s="19" t="s">
        <v>25</v>
      </c>
      <c r="F52" s="19" t="s">
        <v>26</v>
      </c>
      <c r="G52" s="16" t="s">
        <v>300</v>
      </c>
      <c r="H52" s="16" t="s">
        <v>28</v>
      </c>
      <c r="I52" s="16" t="s">
        <v>187</v>
      </c>
      <c r="J52" s="16" t="s">
        <v>296</v>
      </c>
      <c r="K52" s="16" t="s">
        <v>296</v>
      </c>
      <c r="L52" s="16" t="s">
        <v>297</v>
      </c>
      <c r="M52" s="16" t="s">
        <v>190</v>
      </c>
      <c r="N52" s="20">
        <v>16</v>
      </c>
      <c r="O52" s="16" t="s">
        <v>32</v>
      </c>
      <c r="P52" s="16" t="s">
        <v>88</v>
      </c>
      <c r="Q52" s="16" t="s">
        <v>197</v>
      </c>
      <c r="R52" s="16" t="s">
        <v>197</v>
      </c>
      <c r="S52" s="16"/>
    </row>
    <row r="53" s="7" customFormat="1" ht="52" customHeight="1" spans="1:19">
      <c r="A53" s="16">
        <f t="shared" si="4"/>
        <v>48</v>
      </c>
      <c r="B53" s="20" t="s">
        <v>243</v>
      </c>
      <c r="C53" s="16" t="s">
        <v>301</v>
      </c>
      <c r="D53" s="19" t="s">
        <v>302</v>
      </c>
      <c r="E53" s="19" t="s">
        <v>25</v>
      </c>
      <c r="F53" s="19" t="s">
        <v>26</v>
      </c>
      <c r="G53" s="19" t="s">
        <v>303</v>
      </c>
      <c r="H53" s="16" t="s">
        <v>28</v>
      </c>
      <c r="I53" s="16" t="s">
        <v>229</v>
      </c>
      <c r="J53" s="16" t="s">
        <v>304</v>
      </c>
      <c r="K53" s="16" t="s">
        <v>304</v>
      </c>
      <c r="L53" s="16" t="s">
        <v>241</v>
      </c>
      <c r="M53" s="16" t="s">
        <v>304</v>
      </c>
      <c r="N53" s="20">
        <v>198.4</v>
      </c>
      <c r="O53" s="16" t="s">
        <v>32</v>
      </c>
      <c r="P53" s="17" t="s">
        <v>305</v>
      </c>
      <c r="Q53" s="16" t="s">
        <v>273</v>
      </c>
      <c r="R53" s="16" t="s">
        <v>274</v>
      </c>
      <c r="S53" s="16"/>
    </row>
    <row r="54" s="3" customFormat="1" ht="40.5" spans="1:19">
      <c r="A54" s="16">
        <f t="shared" si="4"/>
        <v>49</v>
      </c>
      <c r="B54" s="20" t="s">
        <v>243</v>
      </c>
      <c r="C54" s="16" t="s">
        <v>301</v>
      </c>
      <c r="D54" s="21" t="s">
        <v>306</v>
      </c>
      <c r="E54" s="19" t="s">
        <v>25</v>
      </c>
      <c r="F54" s="19" t="s">
        <v>26</v>
      </c>
      <c r="G54" s="21" t="s">
        <v>307</v>
      </c>
      <c r="H54" s="16" t="s">
        <v>28</v>
      </c>
      <c r="I54" s="16" t="s">
        <v>229</v>
      </c>
      <c r="J54" s="16" t="s">
        <v>304</v>
      </c>
      <c r="K54" s="16" t="s">
        <v>304</v>
      </c>
      <c r="L54" s="16" t="s">
        <v>241</v>
      </c>
      <c r="M54" s="16" t="s">
        <v>304</v>
      </c>
      <c r="N54" s="17">
        <v>82.9245</v>
      </c>
      <c r="O54" s="16" t="s">
        <v>32</v>
      </c>
      <c r="P54" s="17" t="s">
        <v>272</v>
      </c>
      <c r="Q54" s="16" t="s">
        <v>273</v>
      </c>
      <c r="R54" s="16" t="s">
        <v>274</v>
      </c>
      <c r="S54" s="16"/>
    </row>
    <row r="55" s="7" customFormat="1" ht="69" customHeight="1" spans="1:19">
      <c r="A55" s="16">
        <f t="shared" si="4"/>
        <v>50</v>
      </c>
      <c r="B55" s="20" t="s">
        <v>243</v>
      </c>
      <c r="C55" s="17" t="s">
        <v>308</v>
      </c>
      <c r="D55" s="17" t="s">
        <v>309</v>
      </c>
      <c r="E55" s="19" t="s">
        <v>25</v>
      </c>
      <c r="F55" s="19" t="s">
        <v>26</v>
      </c>
      <c r="G55" s="17" t="s">
        <v>310</v>
      </c>
      <c r="H55" s="16" t="s">
        <v>28</v>
      </c>
      <c r="I55" s="16" t="s">
        <v>229</v>
      </c>
      <c r="J55" s="17" t="s">
        <v>311</v>
      </c>
      <c r="K55" s="17" t="s">
        <v>311</v>
      </c>
      <c r="L55" s="17" t="s">
        <v>312</v>
      </c>
      <c r="M55" s="17" t="s">
        <v>311</v>
      </c>
      <c r="N55" s="17">
        <f>719.038+133.195</f>
        <v>852.233</v>
      </c>
      <c r="O55" s="16" t="s">
        <v>32</v>
      </c>
      <c r="P55" s="17" t="s">
        <v>272</v>
      </c>
      <c r="Q55" s="16" t="s">
        <v>273</v>
      </c>
      <c r="R55" s="16" t="s">
        <v>274</v>
      </c>
      <c r="S55" s="16"/>
    </row>
    <row r="56" s="7" customFormat="1" ht="69" customHeight="1" spans="1:19">
      <c r="A56" s="16">
        <f t="shared" si="4"/>
        <v>51</v>
      </c>
      <c r="B56" s="20" t="s">
        <v>243</v>
      </c>
      <c r="C56" s="17" t="s">
        <v>308</v>
      </c>
      <c r="D56" s="17" t="s">
        <v>313</v>
      </c>
      <c r="E56" s="19" t="s">
        <v>25</v>
      </c>
      <c r="F56" s="19" t="s">
        <v>26</v>
      </c>
      <c r="G56" s="17" t="s">
        <v>314</v>
      </c>
      <c r="H56" s="16" t="s">
        <v>28</v>
      </c>
      <c r="I56" s="16" t="s">
        <v>229</v>
      </c>
      <c r="J56" s="17" t="s">
        <v>311</v>
      </c>
      <c r="K56" s="17" t="s">
        <v>311</v>
      </c>
      <c r="L56" s="17" t="s">
        <v>312</v>
      </c>
      <c r="M56" s="17" t="s">
        <v>311</v>
      </c>
      <c r="N56" s="17">
        <v>995.159</v>
      </c>
      <c r="O56" s="16" t="s">
        <v>32</v>
      </c>
      <c r="P56" s="17" t="s">
        <v>272</v>
      </c>
      <c r="Q56" s="16" t="s">
        <v>273</v>
      </c>
      <c r="R56" s="16" t="s">
        <v>274</v>
      </c>
      <c r="S56" s="16"/>
    </row>
    <row r="57" s="7" customFormat="1" ht="60.75" spans="1:19">
      <c r="A57" s="16">
        <f t="shared" si="4"/>
        <v>52</v>
      </c>
      <c r="B57" s="19" t="s">
        <v>315</v>
      </c>
      <c r="C57" s="19" t="s">
        <v>316</v>
      </c>
      <c r="D57" s="16" t="s">
        <v>317</v>
      </c>
      <c r="E57" s="19" t="s">
        <v>25</v>
      </c>
      <c r="F57" s="19" t="s">
        <v>26</v>
      </c>
      <c r="G57" s="16" t="s">
        <v>318</v>
      </c>
      <c r="H57" s="16" t="s">
        <v>28</v>
      </c>
      <c r="I57" s="16" t="s">
        <v>187</v>
      </c>
      <c r="J57" s="16" t="s">
        <v>190</v>
      </c>
      <c r="K57" s="16" t="s">
        <v>190</v>
      </c>
      <c r="L57" s="16" t="s">
        <v>319</v>
      </c>
      <c r="M57" s="16" t="s">
        <v>190</v>
      </c>
      <c r="N57" s="20">
        <v>2.23</v>
      </c>
      <c r="O57" s="16" t="s">
        <v>32</v>
      </c>
      <c r="P57" s="16" t="s">
        <v>33</v>
      </c>
      <c r="Q57" s="16" t="s">
        <v>320</v>
      </c>
      <c r="R57" s="16" t="s">
        <v>321</v>
      </c>
      <c r="S57" s="16"/>
    </row>
    <row r="58" s="3" customFormat="1" ht="40.5" spans="1:19">
      <c r="A58" s="16">
        <f t="shared" si="4"/>
        <v>53</v>
      </c>
      <c r="B58" s="19" t="s">
        <v>315</v>
      </c>
      <c r="C58" s="19" t="s">
        <v>316</v>
      </c>
      <c r="D58" s="16" t="s">
        <v>322</v>
      </c>
      <c r="E58" s="19" t="s">
        <v>25</v>
      </c>
      <c r="F58" s="19" t="s">
        <v>26</v>
      </c>
      <c r="G58" s="16" t="s">
        <v>323</v>
      </c>
      <c r="H58" s="16" t="s">
        <v>28</v>
      </c>
      <c r="I58" s="16" t="s">
        <v>29</v>
      </c>
      <c r="J58" s="16" t="s">
        <v>29</v>
      </c>
      <c r="K58" s="16" t="s">
        <v>29</v>
      </c>
      <c r="L58" s="16" t="s">
        <v>234</v>
      </c>
      <c r="M58" s="16" t="s">
        <v>31</v>
      </c>
      <c r="N58" s="20">
        <v>2.4</v>
      </c>
      <c r="O58" s="16" t="s">
        <v>32</v>
      </c>
      <c r="P58" s="16" t="s">
        <v>33</v>
      </c>
      <c r="Q58" s="16" t="s">
        <v>324</v>
      </c>
      <c r="R58" s="16" t="s">
        <v>325</v>
      </c>
      <c r="S58" s="16"/>
    </row>
    <row r="59" s="3" customFormat="1" ht="40.5" spans="1:19">
      <c r="A59" s="16">
        <f t="shared" ref="A59:A70" si="5">ROW()-5</f>
        <v>54</v>
      </c>
      <c r="B59" s="19" t="s">
        <v>315</v>
      </c>
      <c r="C59" s="19" t="s">
        <v>316</v>
      </c>
      <c r="D59" s="19" t="s">
        <v>326</v>
      </c>
      <c r="E59" s="19" t="s">
        <v>25</v>
      </c>
      <c r="F59" s="19" t="s">
        <v>26</v>
      </c>
      <c r="G59" s="16" t="s">
        <v>327</v>
      </c>
      <c r="H59" s="16" t="s">
        <v>28</v>
      </c>
      <c r="I59" s="16" t="s">
        <v>29</v>
      </c>
      <c r="J59" s="16" t="s">
        <v>29</v>
      </c>
      <c r="K59" s="16" t="s">
        <v>29</v>
      </c>
      <c r="L59" s="16" t="s">
        <v>234</v>
      </c>
      <c r="M59" s="16" t="s">
        <v>31</v>
      </c>
      <c r="N59" s="20">
        <v>34.15</v>
      </c>
      <c r="O59" s="16" t="s">
        <v>32</v>
      </c>
      <c r="P59" s="16" t="s">
        <v>33</v>
      </c>
      <c r="Q59" s="16" t="s">
        <v>328</v>
      </c>
      <c r="R59" s="16" t="s">
        <v>329</v>
      </c>
      <c r="S59" s="16"/>
    </row>
    <row r="60" s="3" customFormat="1" ht="40.5" spans="1:19">
      <c r="A60" s="16">
        <f t="shared" si="5"/>
        <v>55</v>
      </c>
      <c r="B60" s="19" t="s">
        <v>315</v>
      </c>
      <c r="C60" s="19" t="s">
        <v>330</v>
      </c>
      <c r="D60" s="19" t="s">
        <v>331</v>
      </c>
      <c r="E60" s="19" t="s">
        <v>25</v>
      </c>
      <c r="F60" s="19" t="s">
        <v>26</v>
      </c>
      <c r="G60" s="16" t="s">
        <v>332</v>
      </c>
      <c r="H60" s="16" t="s">
        <v>28</v>
      </c>
      <c r="I60" s="16" t="s">
        <v>29</v>
      </c>
      <c r="J60" s="16" t="s">
        <v>29</v>
      </c>
      <c r="K60" s="16" t="s">
        <v>29</v>
      </c>
      <c r="L60" s="16" t="s">
        <v>234</v>
      </c>
      <c r="M60" s="16" t="s">
        <v>31</v>
      </c>
      <c r="N60" s="20">
        <f>12.7348+12.0837</f>
        <v>24.8185</v>
      </c>
      <c r="O60" s="16" t="s">
        <v>32</v>
      </c>
      <c r="P60" s="16" t="s">
        <v>33</v>
      </c>
      <c r="Q60" s="16" t="s">
        <v>333</v>
      </c>
      <c r="R60" s="16" t="s">
        <v>334</v>
      </c>
      <c r="S60" s="16"/>
    </row>
    <row r="61" s="7" customFormat="1" ht="81" customHeight="1" spans="1:19">
      <c r="A61" s="16">
        <f t="shared" si="5"/>
        <v>56</v>
      </c>
      <c r="B61" s="19" t="s">
        <v>315</v>
      </c>
      <c r="C61" s="19" t="s">
        <v>316</v>
      </c>
      <c r="D61" s="17" t="s">
        <v>335</v>
      </c>
      <c r="E61" s="19" t="s">
        <v>25</v>
      </c>
      <c r="F61" s="19" t="s">
        <v>26</v>
      </c>
      <c r="G61" s="17" t="s">
        <v>336</v>
      </c>
      <c r="H61" s="16" t="s">
        <v>28</v>
      </c>
      <c r="I61" s="16" t="s">
        <v>29</v>
      </c>
      <c r="J61" s="16" t="s">
        <v>29</v>
      </c>
      <c r="K61" s="16" t="s">
        <v>29</v>
      </c>
      <c r="L61" s="16" t="s">
        <v>30</v>
      </c>
      <c r="M61" s="16" t="s">
        <v>31</v>
      </c>
      <c r="N61" s="17">
        <v>20.7637</v>
      </c>
      <c r="O61" s="16" t="s">
        <v>32</v>
      </c>
      <c r="P61" s="17" t="s">
        <v>337</v>
      </c>
      <c r="Q61" s="16" t="s">
        <v>338</v>
      </c>
      <c r="R61" s="16" t="s">
        <v>339</v>
      </c>
      <c r="S61" s="16"/>
    </row>
    <row r="62" s="3" customFormat="1" ht="145" customHeight="1" spans="1:19">
      <c r="A62" s="16">
        <f t="shared" si="5"/>
        <v>57</v>
      </c>
      <c r="B62" s="19" t="s">
        <v>315</v>
      </c>
      <c r="C62" s="19" t="s">
        <v>330</v>
      </c>
      <c r="D62" s="16" t="s">
        <v>340</v>
      </c>
      <c r="E62" s="19" t="s">
        <v>25</v>
      </c>
      <c r="F62" s="19" t="s">
        <v>26</v>
      </c>
      <c r="G62" s="16" t="s">
        <v>341</v>
      </c>
      <c r="H62" s="16" t="s">
        <v>28</v>
      </c>
      <c r="I62" s="16" t="s">
        <v>29</v>
      </c>
      <c r="J62" s="16" t="s">
        <v>29</v>
      </c>
      <c r="K62" s="16" t="s">
        <v>29</v>
      </c>
      <c r="L62" s="16" t="s">
        <v>234</v>
      </c>
      <c r="M62" s="16" t="s">
        <v>31</v>
      </c>
      <c r="N62" s="20">
        <v>5.3093</v>
      </c>
      <c r="O62" s="16" t="s">
        <v>32</v>
      </c>
      <c r="P62" s="16" t="s">
        <v>33</v>
      </c>
      <c r="Q62" s="16" t="s">
        <v>333</v>
      </c>
      <c r="R62" s="16" t="s">
        <v>334</v>
      </c>
      <c r="S62" s="16"/>
    </row>
    <row r="63" s="3" customFormat="1" ht="60.75" spans="1:19">
      <c r="A63" s="16">
        <f t="shared" si="5"/>
        <v>58</v>
      </c>
      <c r="B63" s="19" t="s">
        <v>315</v>
      </c>
      <c r="C63" s="19" t="s">
        <v>316</v>
      </c>
      <c r="D63" s="17" t="s">
        <v>342</v>
      </c>
      <c r="E63" s="19" t="s">
        <v>25</v>
      </c>
      <c r="F63" s="19" t="s">
        <v>26</v>
      </c>
      <c r="G63" s="17" t="s">
        <v>343</v>
      </c>
      <c r="H63" s="17" t="s">
        <v>28</v>
      </c>
      <c r="I63" s="17" t="s">
        <v>344</v>
      </c>
      <c r="J63" s="17" t="s">
        <v>344</v>
      </c>
      <c r="K63" s="17" t="s">
        <v>344</v>
      </c>
      <c r="L63" s="17" t="s">
        <v>30</v>
      </c>
      <c r="M63" s="17" t="s">
        <v>345</v>
      </c>
      <c r="N63" s="18">
        <f>6.83+6.83</f>
        <v>13.66</v>
      </c>
      <c r="O63" s="16" t="s">
        <v>32</v>
      </c>
      <c r="P63" s="17" t="s">
        <v>33</v>
      </c>
      <c r="Q63" s="17" t="s">
        <v>346</v>
      </c>
      <c r="R63" s="17" t="s">
        <v>347</v>
      </c>
      <c r="S63" s="17"/>
    </row>
    <row r="64" s="3" customFormat="1" ht="101.25" spans="1:19">
      <c r="A64" s="16">
        <f t="shared" si="5"/>
        <v>59</v>
      </c>
      <c r="B64" s="19" t="s">
        <v>315</v>
      </c>
      <c r="C64" s="16" t="s">
        <v>348</v>
      </c>
      <c r="D64" s="16" t="s">
        <v>349</v>
      </c>
      <c r="E64" s="19" t="s">
        <v>25</v>
      </c>
      <c r="F64" s="19" t="s">
        <v>26</v>
      </c>
      <c r="G64" s="16" t="s">
        <v>350</v>
      </c>
      <c r="H64" s="16" t="s">
        <v>28</v>
      </c>
      <c r="I64" s="16" t="s">
        <v>29</v>
      </c>
      <c r="J64" s="16" t="s">
        <v>29</v>
      </c>
      <c r="K64" s="16" t="s">
        <v>29</v>
      </c>
      <c r="L64" s="16" t="s">
        <v>234</v>
      </c>
      <c r="M64" s="16" t="s">
        <v>31</v>
      </c>
      <c r="N64" s="20">
        <v>23.4</v>
      </c>
      <c r="O64" s="16" t="s">
        <v>32</v>
      </c>
      <c r="P64" s="16" t="s">
        <v>33</v>
      </c>
      <c r="Q64" s="16" t="s">
        <v>351</v>
      </c>
      <c r="R64" s="16" t="s">
        <v>329</v>
      </c>
      <c r="S64" s="16"/>
    </row>
    <row r="65" s="3" customFormat="1" ht="101.25" spans="1:19">
      <c r="A65" s="16">
        <f t="shared" si="5"/>
        <v>60</v>
      </c>
      <c r="B65" s="16" t="s">
        <v>352</v>
      </c>
      <c r="C65" s="16" t="s">
        <v>353</v>
      </c>
      <c r="D65" s="19" t="s">
        <v>354</v>
      </c>
      <c r="E65" s="19" t="s">
        <v>25</v>
      </c>
      <c r="F65" s="19" t="s">
        <v>26</v>
      </c>
      <c r="G65" s="16" t="s">
        <v>355</v>
      </c>
      <c r="H65" s="16" t="s">
        <v>28</v>
      </c>
      <c r="I65" s="16" t="s">
        <v>229</v>
      </c>
      <c r="J65" s="16" t="s">
        <v>356</v>
      </c>
      <c r="K65" s="16" t="s">
        <v>357</v>
      </c>
      <c r="L65" s="16" t="s">
        <v>358</v>
      </c>
      <c r="M65" s="17" t="s">
        <v>356</v>
      </c>
      <c r="N65" s="20">
        <v>127</v>
      </c>
      <c r="O65" s="16" t="s">
        <v>32</v>
      </c>
      <c r="P65" s="16" t="s">
        <v>359</v>
      </c>
      <c r="Q65" s="17" t="s">
        <v>360</v>
      </c>
      <c r="R65" s="17" t="s">
        <v>361</v>
      </c>
      <c r="S65" s="17"/>
    </row>
    <row r="66" s="3" customFormat="1" ht="81" spans="1:19">
      <c r="A66" s="16">
        <f t="shared" si="5"/>
        <v>61</v>
      </c>
      <c r="B66" s="16" t="s">
        <v>352</v>
      </c>
      <c r="C66" s="16" t="s">
        <v>362</v>
      </c>
      <c r="D66" s="19" t="s">
        <v>363</v>
      </c>
      <c r="E66" s="19" t="s">
        <v>25</v>
      </c>
      <c r="F66" s="19" t="s">
        <v>26</v>
      </c>
      <c r="G66" s="16" t="s">
        <v>364</v>
      </c>
      <c r="H66" s="16" t="s">
        <v>28</v>
      </c>
      <c r="I66" s="16" t="s">
        <v>344</v>
      </c>
      <c r="J66" s="16" t="s">
        <v>344</v>
      </c>
      <c r="K66" s="16" t="s">
        <v>344</v>
      </c>
      <c r="L66" s="16" t="s">
        <v>30</v>
      </c>
      <c r="M66" s="17" t="s">
        <v>356</v>
      </c>
      <c r="N66" s="20">
        <v>93.939</v>
      </c>
      <c r="O66" s="16" t="s">
        <v>32</v>
      </c>
      <c r="P66" s="16" t="s">
        <v>33</v>
      </c>
      <c r="Q66" s="17" t="s">
        <v>365</v>
      </c>
      <c r="R66" s="17" t="s">
        <v>366</v>
      </c>
      <c r="S66" s="17"/>
    </row>
    <row r="67" s="3" customFormat="1" ht="81" spans="1:19">
      <c r="A67" s="16">
        <f t="shared" si="5"/>
        <v>62</v>
      </c>
      <c r="B67" s="16" t="s">
        <v>352</v>
      </c>
      <c r="C67" s="16" t="s">
        <v>362</v>
      </c>
      <c r="D67" s="19" t="s">
        <v>367</v>
      </c>
      <c r="E67" s="19" t="s">
        <v>25</v>
      </c>
      <c r="F67" s="19" t="s">
        <v>26</v>
      </c>
      <c r="G67" s="19" t="s">
        <v>367</v>
      </c>
      <c r="H67" s="16" t="s">
        <v>28</v>
      </c>
      <c r="I67" s="16" t="s">
        <v>368</v>
      </c>
      <c r="J67" s="16" t="s">
        <v>368</v>
      </c>
      <c r="K67" s="16" t="s">
        <v>368</v>
      </c>
      <c r="L67" s="16" t="s">
        <v>369</v>
      </c>
      <c r="M67" s="17" t="s">
        <v>356</v>
      </c>
      <c r="N67" s="20">
        <v>1.267</v>
      </c>
      <c r="O67" s="16" t="s">
        <v>32</v>
      </c>
      <c r="P67" s="16" t="s">
        <v>33</v>
      </c>
      <c r="Q67" s="17" t="s">
        <v>365</v>
      </c>
      <c r="R67" s="17" t="s">
        <v>366</v>
      </c>
      <c r="S67" s="17"/>
    </row>
    <row r="68" s="3" customFormat="1" ht="81" spans="1:19">
      <c r="A68" s="16">
        <f t="shared" si="5"/>
        <v>63</v>
      </c>
      <c r="B68" s="16" t="s">
        <v>352</v>
      </c>
      <c r="C68" s="16" t="s">
        <v>353</v>
      </c>
      <c r="D68" s="19" t="s">
        <v>370</v>
      </c>
      <c r="E68" s="19" t="s">
        <v>25</v>
      </c>
      <c r="F68" s="19" t="s">
        <v>26</v>
      </c>
      <c r="G68" s="16" t="s">
        <v>371</v>
      </c>
      <c r="H68" s="16" t="s">
        <v>28</v>
      </c>
      <c r="I68" s="16" t="s">
        <v>344</v>
      </c>
      <c r="J68" s="16" t="s">
        <v>344</v>
      </c>
      <c r="K68" s="16" t="s">
        <v>344</v>
      </c>
      <c r="L68" s="16" t="s">
        <v>30</v>
      </c>
      <c r="M68" s="17" t="s">
        <v>356</v>
      </c>
      <c r="N68" s="20">
        <f>32.037+0.32</f>
        <v>32.357</v>
      </c>
      <c r="O68" s="16" t="s">
        <v>32</v>
      </c>
      <c r="P68" s="16" t="s">
        <v>33</v>
      </c>
      <c r="Q68" s="16" t="s">
        <v>372</v>
      </c>
      <c r="R68" s="17" t="s">
        <v>366</v>
      </c>
      <c r="S68" s="17"/>
    </row>
    <row r="69" s="3" customFormat="1" ht="40.5" spans="1:19">
      <c r="A69" s="16">
        <f t="shared" si="5"/>
        <v>64</v>
      </c>
      <c r="B69" s="16" t="s">
        <v>373</v>
      </c>
      <c r="C69" s="16" t="s">
        <v>373</v>
      </c>
      <c r="D69" s="16" t="s">
        <v>374</v>
      </c>
      <c r="E69" s="19" t="s">
        <v>25</v>
      </c>
      <c r="F69" s="19" t="s">
        <v>26</v>
      </c>
      <c r="G69" s="16" t="s">
        <v>374</v>
      </c>
      <c r="H69" s="16" t="s">
        <v>28</v>
      </c>
      <c r="I69" s="16" t="s">
        <v>375</v>
      </c>
      <c r="J69" s="16" t="s">
        <v>375</v>
      </c>
      <c r="K69" s="16" t="s">
        <v>376</v>
      </c>
      <c r="L69" s="16" t="s">
        <v>377</v>
      </c>
      <c r="M69" s="16" t="s">
        <v>190</v>
      </c>
      <c r="N69" s="20">
        <v>5</v>
      </c>
      <c r="O69" s="16" t="s">
        <v>32</v>
      </c>
      <c r="P69" s="16" t="s">
        <v>378</v>
      </c>
      <c r="Q69" s="16" t="s">
        <v>197</v>
      </c>
      <c r="R69" s="16" t="s">
        <v>198</v>
      </c>
      <c r="S69" s="16"/>
    </row>
    <row r="70" s="7" customFormat="1" ht="52" customHeight="1" spans="1:19">
      <c r="A70" s="16" t="s">
        <v>379</v>
      </c>
      <c r="B70" s="16"/>
      <c r="C70" s="16"/>
      <c r="D70" s="17" t="s">
        <v>380</v>
      </c>
      <c r="E70" s="17"/>
      <c r="F70" s="17"/>
      <c r="G70" s="17"/>
      <c r="H70" s="17"/>
      <c r="I70" s="17"/>
      <c r="J70" s="17"/>
      <c r="K70" s="17"/>
      <c r="L70" s="17"/>
      <c r="M70" s="17"/>
      <c r="N70" s="17">
        <f>SUM(N6:N69)</f>
        <v>6987.43263</v>
      </c>
      <c r="O70" s="17"/>
      <c r="P70" s="17"/>
      <c r="Q70" s="17"/>
      <c r="R70" s="17"/>
      <c r="S70" s="17"/>
    </row>
    <row r="71" s="9" customFormat="1" spans="14:14">
      <c r="N71" s="10"/>
    </row>
  </sheetData>
  <autoFilter ref="A4:S70">
    <extLst/>
  </autoFilter>
  <mergeCells count="24">
    <mergeCell ref="A1:B1"/>
    <mergeCell ref="A2:S2"/>
    <mergeCell ref="A3:D3"/>
    <mergeCell ref="Q3:R3"/>
    <mergeCell ref="A70:C7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conditionalFormatting sqref="D21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D8:D10 D25:D29">
    <cfRule type="duplicateValues" dxfId="0" priority="2"/>
  </conditionalFormatting>
  <conditionalFormatting sqref="D8:D10 D22:D29 D48:D50">
    <cfRule type="duplicateValues" dxfId="0" priority="1"/>
  </conditionalFormatting>
  <conditionalFormatting sqref="D22:D24 D48:D50">
    <cfRule type="duplicateValues" dxfId="0" priority="3"/>
    <cfRule type="duplicateValues" dxfId="0" priority="4"/>
  </conditionalFormatting>
  <conditionalFormatting sqref="D33 D51:D52 D57"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printOptions horizontalCentered="1"/>
  <pageMargins left="0.196527777777778" right="0.196527777777778" top="0.275" bottom="0.196527777777778" header="0.393055555555556" footer="0.236111111111111"/>
  <pageSetup paperSize="9" scale="41" fitToHeight="0" orientation="landscape" horizontalDpi="600"/>
  <headerFooter>
    <oddFooter>&amp;C第 &amp;P 页，共 &amp;N 页</oddFooter>
  </headerFooter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19</xdr:col>
                <xdr:colOff>0</xdr:colOff>
                <xdr:row>22</xdr:row>
                <xdr:rowOff>0</xdr:rowOff>
              </from>
              <to>
                <xdr:col>20</xdr:col>
                <xdr:colOff>650240</xdr:colOff>
                <xdr:row>22</xdr:row>
                <xdr:rowOff>257175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2</xdr:col>
                <xdr:colOff>0</xdr:colOff>
                <xdr:row>48</xdr:row>
                <xdr:rowOff>0</xdr:rowOff>
              </from>
              <to>
                <xdr:col>2</xdr:col>
                <xdr:colOff>898525</xdr:colOff>
                <xdr:row>49</xdr:row>
                <xdr:rowOff>257175</xdr:rowOff>
              </to>
            </anchor>
          </controlPr>
        </control>
      </mc:Choice>
      <mc:Fallback>
        <control shapeId="1026" r:id="rId4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2024年入库汇总表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2023-11-28T03:06:00Z</dcterms:created>
  <dcterms:modified xsi:type="dcterms:W3CDTF">2025-01-03T15:47:27Z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1EA3E9A0149E4942828E4C9D97E0883C_13</vt:lpwstr>
  </property>
  <property fmtid="{D5CDD505-2E9C-101B-9397-08002B2CF9AE}" pid="3" name="KSOProductBuildVer">
    <vt:lpwstr>2052-11.8.2.11929</vt:lpwstr>
  </property>
  <property fmtid="{D5CDD505-2E9C-101B-9397-08002B2CF9AE}" pid="4" name="KSOReadingLayout">
    <vt:bool>true</vt:bool>
  </property>
</Properties>
</file>